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Biểu so 1" sheetId="1" r:id="rId1"/>
    <sheet name="Bieu so 2" sheetId="2" r:id="rId2"/>
  </sheets>
  <definedNames>
    <definedName name="_xlnm.Print_Area" localSheetId="0">'Biểu so 1'!$B$1:$H$102</definedName>
    <definedName name="_xlnm.Print_Area" localSheetId="1">'Bieu so 2'!$D$7:$F$107</definedName>
  </definedNames>
  <calcPr fullCalcOnLoad="1"/>
</workbook>
</file>

<file path=xl/sharedStrings.xml><?xml version="1.0" encoding="utf-8"?>
<sst xmlns="http://schemas.openxmlformats.org/spreadsheetml/2006/main" count="368" uniqueCount="144">
  <si>
    <t>Tổng số
 được giao</t>
  </si>
  <si>
    <t>Tổng số 
đã phân bổ</t>
  </si>
  <si>
    <t>Trong đó</t>
  </si>
  <si>
    <t>A</t>
  </si>
  <si>
    <t>Nội dung</t>
  </si>
  <si>
    <t>Số TT</t>
  </si>
  <si>
    <t>Dự toán
 được giao</t>
  </si>
  <si>
    <t>I</t>
  </si>
  <si>
    <r>
      <t xml:space="preserve">Đơn vị: </t>
    </r>
    <r>
      <rPr>
        <b/>
        <sz val="13"/>
        <color indexed="8"/>
        <rFont val="Times New Roman"/>
        <family val="1"/>
      </rPr>
      <t>Sở Xây dựng tỉnh Lạng Sơn</t>
    </r>
  </si>
  <si>
    <r>
      <t xml:space="preserve">Chương: </t>
    </r>
    <r>
      <rPr>
        <b/>
        <sz val="13"/>
        <color indexed="8"/>
        <rFont val="Times New Roman"/>
        <family val="1"/>
      </rPr>
      <t>419</t>
    </r>
  </si>
  <si>
    <t>Đơn vị: Đồng</t>
  </si>
  <si>
    <t xml:space="preserve"> -</t>
  </si>
  <si>
    <t>Biểu số 01</t>
  </si>
  <si>
    <t xml:space="preserve">           Đơn vị: Đồng</t>
  </si>
  <si>
    <t>Biểu số 02</t>
  </si>
  <si>
    <t>SỐ THU PHÍ, LỆ PHÍ VÀ THU KHÁC (I+II)</t>
  </si>
  <si>
    <t>Tổng số thu, chi, nộp ngân sách nhà nước phí, lệ phí</t>
  </si>
  <si>
    <t>Số thu phí, lệ phí</t>
  </si>
  <si>
    <t>1.1</t>
  </si>
  <si>
    <t xml:space="preserve"> Lệ phí</t>
  </si>
  <si>
    <t xml:space="preserve"> Lệ phí cấp phép xây dựng</t>
  </si>
  <si>
    <t xml:space="preserve"> Lệ phí cấp giấy phép hoạt động xây dựng</t>
  </si>
  <si>
    <t xml:space="preserve"> Lệ phí ĐKCB hợp chuẩn, hợp qui</t>
  </si>
  <si>
    <t>1.2</t>
  </si>
  <si>
    <t xml:space="preserve"> Phí</t>
  </si>
  <si>
    <t>Phí thẩm định dự án đầu tư xây dựng (thiết kế kỹ thuật &amp; dự toán xây dựng, thiết kế cơ sở, đồ án quy hoạch).</t>
  </si>
  <si>
    <t xml:space="preserve">Chi từ nguồn thu phí, lệ phí được để lại </t>
  </si>
  <si>
    <t>Chi quản lý hành chính (Kinh phí thực hiện tự chủ)</t>
  </si>
  <si>
    <t xml:space="preserve">Phí thẩm định dự án đầu tư xây dựng (thiết kế kỹ thuật &amp; dự toán xây dựng, thiết kế cơ sở, đồ án quy hoạch). </t>
  </si>
  <si>
    <t>Số phí, lệ phí nộp NSNN</t>
  </si>
  <si>
    <t>3.1</t>
  </si>
  <si>
    <t xml:space="preserve"> Lệ phí (nộp NSNN 100%)</t>
  </si>
  <si>
    <t xml:space="preserve"> Lệ phí cấp phép xây dựng (nộp 100%)</t>
  </si>
  <si>
    <t xml:space="preserve"> Lệ phí cấp giấy phép hoạt động xây dựng (nộp 100%)</t>
  </si>
  <si>
    <t xml:space="preserve"> Lệ phí ĐKCB hợp chuẩn, hợp qui (nộp 100%)</t>
  </si>
  <si>
    <t>3.2</t>
  </si>
  <si>
    <t xml:space="preserve"> Phí (nộp NSNN 10%)</t>
  </si>
  <si>
    <t>II</t>
  </si>
  <si>
    <t>Tổng số thu, chi, nộp NSNN từ hoạt động dịch vụ</t>
  </si>
  <si>
    <t>Tổng số thu từ hoạt động dịch vụ</t>
  </si>
  <si>
    <t>Trung tâm Quy hoạch xây dựng</t>
  </si>
  <si>
    <t>Thu chi phí tư vấn KS lập quy hoạch xây dựng</t>
  </si>
  <si>
    <t>Thu chi phí tư vấn lập BCKTKT, TKTC tổng DT</t>
  </si>
  <si>
    <t>Trung tâm Kiểm định chất lượng CTXD</t>
  </si>
  <si>
    <t>Thu Kiểm định chất lượng công trình</t>
  </si>
  <si>
    <t>Thí nghiệm vật liệu và cấu kiện xây dựng</t>
  </si>
  <si>
    <t>Thu giám sát thi công</t>
  </si>
  <si>
    <t>Tổng nộp NSNN từ hoạt động dịch vụ</t>
  </si>
  <si>
    <t>2.1</t>
  </si>
  <si>
    <t>2.2</t>
  </si>
  <si>
    <t>Tổng số chi từ hoạt động dịch vụ</t>
  </si>
  <si>
    <t>B</t>
  </si>
  <si>
    <t>DỰ TOÁN CHI NGÂN SÁCH NHÀ NƯỚC (I+II)</t>
  </si>
  <si>
    <t xml:space="preserve"> - Trong đó:</t>
  </si>
  <si>
    <t xml:space="preserve"> + Tiết kiệm 40% từ số thu được để lại </t>
  </si>
  <si>
    <t>Quỹ thi đua khen thưởng</t>
  </si>
  <si>
    <t>Trang phục thanh tra</t>
  </si>
  <si>
    <t>3.3</t>
  </si>
  <si>
    <t>Kiểm soát thủ tục hành chính và một cửa</t>
  </si>
  <si>
    <t>Xây dựng văn bản QPPL</t>
  </si>
  <si>
    <t>Chi hoạt động phục vụ công tác thu phí</t>
  </si>
  <si>
    <t>Kinh phí trích xử phạt, thu hồi phát hiện sau thanh tra</t>
  </si>
  <si>
    <t>Kinh phí BCĐ và tổ chuyên viên giúp việc về chính sách hỗ trợ hộ nghèo về nhà ở (theo QĐ 2280QĐ-UBND ngày 06/11/2020)</t>
  </si>
  <si>
    <t>Kinh phí BCĐ về chính sách nhà ở và thị trường bất động sản (theo QĐ 2229/QĐ-UBND ngày 30/10/2020)</t>
  </si>
  <si>
    <t>Kinh phí Quản lý hệ thống thoát nước trên địa bàn thành phố Lạng Sơn</t>
  </si>
  <si>
    <t>Kinh phí vận hành Trạm xử lý nước thải và hệ thống thoát nước thải thuộc dự án Khu tái định cư và dân cư Nam thành phố</t>
  </si>
  <si>
    <t>Các hoạt động điều tra, thăm dò, khảo sát, tư vấn, quy hoạch (Nguồn 12; Loại: 280; Khoản: 332)</t>
  </si>
  <si>
    <t>2.3</t>
  </si>
  <si>
    <t>2.4</t>
  </si>
  <si>
    <t>Kinh phí kiểm định chất lượng xây dựng, giám định sự cố công trình</t>
  </si>
  <si>
    <t xml:space="preserve"> Kinh phí sự nghiệp kinh tế cho dự án Quy hoạch (Nguồn 12; Loại: 280; Khoản: 332)</t>
  </si>
  <si>
    <t xml:space="preserve">Dự án hoàn thành </t>
  </si>
  <si>
    <t>Dự án hoàn thành</t>
  </si>
  <si>
    <t xml:space="preserve">Dự án chuyển tiếp </t>
  </si>
  <si>
    <t>Điều chỉnh QH chung xây dựng thị trấn Đình Lập, huyện Đình Lập, tỉnh Lạng Sơn, tỷ lệ 1/5000</t>
  </si>
  <si>
    <t>Quy hoạch chi tiết cửa khẩu Tân Thanh, huyện Văn Lãng, tỉnh Lạng Sơn, tỷ lệ 1/500</t>
  </si>
  <si>
    <t>Điều chỉnh Quy hoạch tổng thể Khu di tích Chi Lăng – Lạng Sơn, tỷ lệ 1/2000 (Nay là Quy hoạch bảo quản, tu bổ, phục hồi di tích Khu di tích Chi Lăng, huyện Chi Lăng, tỉnh Lạng Sơn, tỷ lệ 1/2.000)</t>
  </si>
  <si>
    <t xml:space="preserve">Điều chỉnh quy hoạch chung xây dựng thị trấn Na Dương, huyện Lộc Bình, tỉnh Lạng Sơn </t>
  </si>
  <si>
    <t>Điều chỉnh quy hoạch chung xây dựng thị trấn Văn Quan, huyện Văn Quan, tỉnh Lạng Sơn, tỷ lệ 1/5000</t>
  </si>
  <si>
    <t>Điều chỉnh Quy hoạch chung xây dựng thị trấn Bình Gia, huyện Bình Gia, tỉnh Lạng Sơn, tỷ lệ 1/5.000</t>
  </si>
  <si>
    <t>Điều chỉnh Quy hoạch chung xây dựng thị trấn Na Sầm, huyện Văn Lãng, tỉnh Lạng Sơn, tỷ lệ 1/5.000</t>
  </si>
  <si>
    <t xml:space="preserve">Điều chỉnh Quy hoạch chung xây dựng thị trấn Bắc Sơn, huyện Bắc Sơn, tỉnh Lạng Sơn, tỷ lệ 1/ 5.000 </t>
  </si>
  <si>
    <t>Dự án triển khai mới</t>
  </si>
  <si>
    <t xml:space="preserve">Điều chỉnh quy hoạch chung thị trấn Lộc Bình, huyện Lộc Bình, tỉnh Lạng Sơn, tỷ lệ 1/5000 </t>
  </si>
  <si>
    <t xml:space="preserve">Điều chỉnh quy hoạch chung thị trấn Đồng Đăng, huyện Cao Lộc, tỉnh Lạng Sơn, tỷ lệ 1/10.000 </t>
  </si>
  <si>
    <t xml:space="preserve">Điều chỉnh quy hoạch chung thị trấn Đồng Mỏ, huyện Chi Lăng, tỉnh Lạng Sơn, tỷ lệ 1/5000 </t>
  </si>
  <si>
    <t xml:space="preserve">Điều chỉnh quy hoạch chung thị trấn Thất Khê, huyện Tràng Định, tỉnh Lạng Sơn, tỷ lệ 1/5000 </t>
  </si>
  <si>
    <t>Điều chỉnh quy hoạch chung thị trấn Chi Lăng, huyện Chi Lăng, tỉnh Lạng Sơn, tỷ lệ 1/5000</t>
  </si>
  <si>
    <t>Văn phòng Sở Xây dựng</t>
  </si>
  <si>
    <t xml:space="preserve"> Lệ phí cấp phép xây dựng (nộp 100% vào NSNN)</t>
  </si>
  <si>
    <t xml:space="preserve"> Lệ phí cấp giấy phép hoạt động xây dựng (nộp 100% vào NSNN)</t>
  </si>
  <si>
    <t xml:space="preserve"> Lệ phí ĐKCB hợp chuẩn, hợp qui (nộp 100% vào NSNN)</t>
  </si>
  <si>
    <t>Số thu dịch vụ (1= 1.1 + 1.2)</t>
  </si>
  <si>
    <t xml:space="preserve"> Thu chi phí tư vấn KS lập quy hoạch xây dựng</t>
  </si>
  <si>
    <t xml:space="preserve"> Thu chi phí tư vấn lập Báo cáo KTKT, TKTC tổng DT</t>
  </si>
  <si>
    <t>Trung tâm Kiểm định chất lượng công trình xây dựng</t>
  </si>
  <si>
    <t xml:space="preserve"> Thu kiểm định và cấp giấy chứng nhận</t>
  </si>
  <si>
    <t xml:space="preserve"> Thu thí nghiệm vật liệu và cấu kiện xây dựng</t>
  </si>
  <si>
    <t xml:space="preserve"> Thu giám sát thi công</t>
  </si>
  <si>
    <t>Tổng nộp NSNN từ hoạt động dịch vụ (2=2.1+2.2)</t>
  </si>
  <si>
    <t xml:space="preserve"> Trong đó:</t>
  </si>
  <si>
    <t xml:space="preserve"> Tiết kiệm 10% chi thường xuyên để tại đơn vị (Nguồn 14; Loại: 340; Khoản: 341)</t>
  </si>
  <si>
    <t xml:space="preserve"> Tiết kiệm 40% từ số thu được để lại </t>
  </si>
  <si>
    <t>Chi từ nguồn thu hoạt động dịch vụ được để lại (3 = 3.1 + 3.2)</t>
  </si>
  <si>
    <t>2.5</t>
  </si>
  <si>
    <t>2.6</t>
  </si>
  <si>
    <t>2.7</t>
  </si>
  <si>
    <t>2.8</t>
  </si>
  <si>
    <t>2.9</t>
  </si>
  <si>
    <t>Thu khác</t>
  </si>
  <si>
    <t xml:space="preserve"> Thu thẩm tra TKKTTC&amp;DT, kiểm tra công tác nghiệm thu</t>
  </si>
  <si>
    <t>Chi quản lý hành chính (13) = (1+2)</t>
  </si>
  <si>
    <t>Trang bị 06 bộ máy vi tính cấu hình cao phục vụ công tác phòng Quy hoạch kiến trúc</t>
  </si>
  <si>
    <t>Xây dựng hệ thống quản lý cơ sở dữ liệu ngành xây dựng tỉnh Lạng Sơn</t>
  </si>
  <si>
    <t>Quy hoạch phân khu phía Đông thành phố Lạng Sơn, tỷ lệ 1/2.000</t>
  </si>
  <si>
    <t xml:space="preserve">Điều chỉnh cục bộ Quy hoạch chi tiết xây dựng Khu phi thuế quan giai đoạn I, thuộc khu KTCK Đồng Đăng-Lạng Sơn, tỷ lệ 1/500 </t>
  </si>
  <si>
    <t>Điều chỉnh cục bộ Quy hoạch chi tiết xây dựng tỷ lệ 1/500, phường Tam thanh, thành phố Lạng Sơn.</t>
  </si>
  <si>
    <t xml:space="preserve">Điều chỉnh cục bộ Quy hoạch chi tiết xây dựng Khu tái định cư và dân cư Nam thành phố Lạng Sơn, tỷ lệ 1/500 </t>
  </si>
  <si>
    <t>Quy hoạch phân khu xây dựng Khu du lịch văn hóa tín ngưỡng Mẫu Sơn, tỷ lệ 1/2000; Quy mô khoảng 452,5ha;</t>
  </si>
  <si>
    <t>Quy hoạch xây dựng vùng huyện Đình Lập, tỷ lệ 1/25.000</t>
  </si>
  <si>
    <t>Quy hoạch xây dựng vùng huyện Lộc Bình, tỷ lệ 1/25.000</t>
  </si>
  <si>
    <t>Quy hoạch xây dựng vùng huyện Hữu Lũng, tỷ lệ 1/25.000</t>
  </si>
  <si>
    <t>Quy hoạch xây dựng vùng huyện Chi Lăng, tỷ lệ 1/25.000</t>
  </si>
  <si>
    <t>Quy hoạch xây dựng vùng huyện Văn Lãng, tỷ lệ 1/25.000</t>
  </si>
  <si>
    <t>Quy hoạch xây dựng vùng huyện Tràng Định, tỷ lệ 1/25.000</t>
  </si>
  <si>
    <t>Phí thẩm định dự án đầu tư xây dựng (thiết kế kỹ thuật &amp; dự toán xây dựng, thiết kế cơ sở, thẩm định lập nhiệm vụ, đồ án quy hoạch).</t>
  </si>
  <si>
    <t>Thu thẩm tra TKKTTC&amp;DT; Kiểm tra công tác nghiệm thu</t>
  </si>
  <si>
    <t>Kinh phí BCĐ và tổ chuyên viên giúp việc về chính sách hỗ trợ hộ nghèo về nhà ở (theo QĐ 2280/QĐ-UBND ngày 06/11/2020)</t>
  </si>
  <si>
    <t xml:space="preserve"> + Tiết kiệm 10% chi thường xuyên để tại NS tỉnh (KP để thực hiện cải cách tiền lương: Mã nguồn 14; Loại: 340; Khoản: 341)</t>
  </si>
  <si>
    <t>Chi quản lý hành chính 13 = (1+2)</t>
  </si>
  <si>
    <r>
      <t xml:space="preserve">Kinh phí thực hiện chế độ tự chủ </t>
    </r>
    <r>
      <rPr>
        <b/>
        <i/>
        <sz val="13"/>
        <color indexed="8"/>
        <rFont val="Times New Roman"/>
        <family val="1"/>
      </rPr>
      <t>(Nguồn 13; Loại: 340; Khoản: 341)</t>
    </r>
  </si>
  <si>
    <r>
      <t xml:space="preserve">Kinh phí không thực hiện chế độ tự chủ </t>
    </r>
    <r>
      <rPr>
        <b/>
        <i/>
        <sz val="13"/>
        <color indexed="8"/>
        <rFont val="Times New Roman"/>
        <family val="1"/>
      </rPr>
      <t>(Nguồn 12; Loại: 340; Khoản 341).</t>
    </r>
  </si>
  <si>
    <r>
      <t xml:space="preserve">Chi sự nghiệp kinh tế </t>
    </r>
    <r>
      <rPr>
        <b/>
        <i/>
        <sz val="13"/>
        <color indexed="8"/>
        <rFont val="Times New Roman"/>
        <family val="1"/>
      </rPr>
      <t xml:space="preserve">(KP không thực hiện tự chủ) (12) </t>
    </r>
  </si>
  <si>
    <r>
      <t xml:space="preserve">Kiến thiết thị chính </t>
    </r>
    <r>
      <rPr>
        <b/>
        <i/>
        <sz val="13"/>
        <color indexed="8"/>
        <rFont val="Times New Roman"/>
        <family val="1"/>
      </rPr>
      <t>(Nguồn 12; Loại: 280; Khoản: 312)</t>
    </r>
  </si>
  <si>
    <r>
      <t xml:space="preserve">Chi quản lý hành chính </t>
    </r>
    <r>
      <rPr>
        <i/>
        <sz val="13"/>
        <color indexed="8"/>
        <rFont val="Times New Roman"/>
        <family val="2"/>
      </rPr>
      <t>(Kinh phí thực hiện tự chủ)</t>
    </r>
  </si>
  <si>
    <r>
      <t xml:space="preserve">Tổng số thu, chi, nộp NSNN từ hoạt động dịch vụ 
</t>
    </r>
    <r>
      <rPr>
        <b/>
        <i/>
        <sz val="13"/>
        <color indexed="8"/>
        <rFont val="Times New Roman"/>
        <family val="2"/>
      </rPr>
      <t>(đơn vị sự nghiệp trực thuộc sở)</t>
    </r>
  </si>
  <si>
    <r>
      <t xml:space="preserve">Kinh phí thực hiện chế độ tự chủ </t>
    </r>
    <r>
      <rPr>
        <b/>
        <i/>
        <sz val="13"/>
        <color indexed="8"/>
        <rFont val="Times New Roman"/>
        <family val="2"/>
      </rPr>
      <t>(Nguồn 13; Loại: 340; Khoản: 341)</t>
    </r>
  </si>
  <si>
    <r>
      <t xml:space="preserve">Kinh phí không thực hiện chế độ tự chủ (12) </t>
    </r>
    <r>
      <rPr>
        <b/>
        <i/>
        <sz val="13"/>
        <color indexed="8"/>
        <rFont val="Times New Roman"/>
        <family val="2"/>
      </rPr>
      <t>(Loại: 340; Khoản: 341)</t>
    </r>
  </si>
  <si>
    <r>
      <t xml:space="preserve">Chi sự nghiệp kinh tế </t>
    </r>
    <r>
      <rPr>
        <b/>
        <i/>
        <sz val="13"/>
        <color indexed="8"/>
        <rFont val="Times New Roman"/>
        <family val="2"/>
      </rPr>
      <t xml:space="preserve">(KP không thực hiện tự chủ) (12) </t>
    </r>
  </si>
  <si>
    <r>
      <t xml:space="preserve">Kiến thiết thị chính </t>
    </r>
    <r>
      <rPr>
        <b/>
        <i/>
        <sz val="13"/>
        <color indexed="8"/>
        <rFont val="Times New Roman"/>
        <family val="2"/>
      </rPr>
      <t>(Nguồn 12; Loại: 280; Khoản: 312)</t>
    </r>
  </si>
  <si>
    <r>
      <t xml:space="preserve">Các hoạt động điều tra, thăm dò, khảo sát, tư vấn, quy hoạch </t>
    </r>
    <r>
      <rPr>
        <b/>
        <i/>
        <sz val="13"/>
        <color indexed="8"/>
        <rFont val="Times New Roman"/>
        <family val="2"/>
      </rPr>
      <t>(Nguồn 12; Loại: 280; Khoản: 332)</t>
    </r>
  </si>
  <si>
    <r>
      <t xml:space="preserve"> Kinh phí sự nghiệp kinh tế cho dự án Quy hoạch </t>
    </r>
    <r>
      <rPr>
        <b/>
        <i/>
        <sz val="13"/>
        <color indexed="8"/>
        <rFont val="Times New Roman"/>
        <family val="2"/>
      </rPr>
      <t>(Nguồn 12; Loại: 280; Khoản: 332)</t>
    </r>
  </si>
  <si>
    <r>
      <t xml:space="preserve">DỰ TOÁN NGÂN SÁCH NHÀ NƯỚC ĐƯỢC GIAO 
VÀ PHẨN BỔ CHO CÁC ĐƠN VỊ TRỰC THUỘC
</t>
    </r>
    <r>
      <rPr>
        <i/>
        <sz val="14"/>
        <color indexed="8"/>
        <rFont val="Times New Roman"/>
        <family val="1"/>
      </rPr>
      <t xml:space="preserve"> (Kèm theo Quyết định số: 05/QĐ-SXD ngày  11 tháng 01 năm 2022 của Sở Xây dựng Lạng Sơn)</t>
    </r>
  </si>
  <si>
    <r>
      <rPr>
        <b/>
        <sz val="14"/>
        <color indexed="8"/>
        <rFont val="Times New Roman"/>
        <family val="1"/>
      </rPr>
      <t>DỰ TOÁN NGÂN SÁCH NHÀ NƯỚC NĂM 2022</t>
    </r>
    <r>
      <rPr>
        <b/>
        <sz val="13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 xml:space="preserve"> (Kèm theo Quyết định số: 05/QĐ-SXD ngày 11 tháng 01 năm 2022 của 
Sở Xây dựng Lạng Sơn)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</si>
</sst>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\ _₫_-;\-* #,##0.00\ _₫_-;_-* &quot;-&quot;??\ _₫_-;_-@_-"/>
  </numFmts>
  <fonts count="74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.VnTime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sz val="12"/>
      <color indexed="8"/>
      <name val="Times New Roman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1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1"/>
      <color indexed="8"/>
      <name val="Times New Roman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sz val="12"/>
      <color theme="1"/>
      <name val="Times New Roman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sz val="11"/>
      <color theme="1"/>
      <name val="Calibri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1"/>
    </font>
    <font>
      <b/>
      <sz val="14"/>
      <color rgb="FF0000CC"/>
      <name val="Times New Roman"/>
      <family val="1"/>
    </font>
    <font>
      <i/>
      <sz val="14"/>
      <color rgb="FF0000CC"/>
      <name val="Times New Roman"/>
      <family val="1"/>
    </font>
    <font>
      <sz val="14"/>
      <color rgb="FF0000CC"/>
      <name val="Times New Roman"/>
      <family val="1"/>
    </font>
    <font>
      <b/>
      <i/>
      <sz val="14"/>
      <color rgb="FF0000CC"/>
      <name val="Times New Roman"/>
      <family val="1"/>
    </font>
    <font>
      <i/>
      <sz val="13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Times New Roman"/>
      <family val="2"/>
    </font>
    <font>
      <b/>
      <i/>
      <sz val="11"/>
      <color theme="1"/>
      <name val="Times New Roman"/>
      <family val="2"/>
    </font>
    <font>
      <i/>
      <sz val="11"/>
      <color theme="1"/>
      <name val="Times New Roman"/>
      <family val="2"/>
    </font>
    <font>
      <sz val="11"/>
      <color theme="1"/>
      <name val="Times New Roman"/>
      <family val="2"/>
    </font>
    <font>
      <b/>
      <i/>
      <sz val="13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65" fontId="61" fillId="0" borderId="10" xfId="0" applyNumberFormat="1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67" fillId="0" borderId="11" xfId="60" applyNumberFormat="1" applyFont="1" applyBorder="1" applyAlignment="1">
      <alignment vertical="center" wrapText="1"/>
      <protection/>
    </xf>
    <xf numFmtId="0" fontId="63" fillId="32" borderId="0" xfId="0" applyFont="1" applyFill="1" applyAlignment="1">
      <alignment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165" fontId="61" fillId="0" borderId="10" xfId="0" applyNumberFormat="1" applyFont="1" applyBorder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165" fontId="67" fillId="0" borderId="10" xfId="0" applyNumberFormat="1" applyFont="1" applyBorder="1" applyAlignment="1">
      <alignment horizontal="right" vertical="center" wrapText="1"/>
    </xf>
    <xf numFmtId="165" fontId="67" fillId="0" borderId="10" xfId="42" applyNumberFormat="1" applyFont="1" applyBorder="1" applyAlignment="1">
      <alignment horizontal="right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165" fontId="62" fillId="0" borderId="10" xfId="42" applyNumberFormat="1" applyFont="1" applyBorder="1" applyAlignment="1">
      <alignment horizontal="right" vertical="center" wrapText="1"/>
    </xf>
    <xf numFmtId="165" fontId="61" fillId="0" borderId="10" xfId="42" applyNumberFormat="1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165" fontId="67" fillId="0" borderId="18" xfId="42" applyNumberFormat="1" applyFont="1" applyBorder="1" applyAlignment="1">
      <alignment horizontal="right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vertical="center" wrapText="1"/>
    </xf>
    <xf numFmtId="165" fontId="67" fillId="32" borderId="10" xfId="42" applyNumberFormat="1" applyFont="1" applyFill="1" applyBorder="1" applyAlignment="1">
      <alignment horizontal="right" vertical="center" wrapText="1"/>
    </xf>
    <xf numFmtId="0" fontId="67" fillId="33" borderId="19" xfId="0" applyFont="1" applyFill="1" applyBorder="1" applyAlignment="1">
      <alignment vertical="center" wrapText="1"/>
    </xf>
    <xf numFmtId="165" fontId="61" fillId="0" borderId="10" xfId="0" applyNumberFormat="1" applyFont="1" applyBorder="1" applyAlignment="1">
      <alignment horizontal="right" vertical="center" wrapText="1"/>
    </xf>
    <xf numFmtId="0" fontId="67" fillId="0" borderId="19" xfId="0" applyFont="1" applyBorder="1" applyAlignment="1">
      <alignment vertical="center" wrapText="1"/>
    </xf>
    <xf numFmtId="165" fontId="67" fillId="33" borderId="10" xfId="42" applyNumberFormat="1" applyFont="1" applyFill="1" applyBorder="1" applyAlignment="1">
      <alignment horizontal="right" vertical="center" wrapText="1"/>
    </xf>
    <xf numFmtId="1" fontId="61" fillId="33" borderId="11" xfId="62" applyNumberFormat="1" applyFont="1" applyFill="1" applyBorder="1" applyAlignment="1">
      <alignment horizontal="left" vertical="center" wrapText="1"/>
      <protection/>
    </xf>
    <xf numFmtId="0" fontId="67" fillId="32" borderId="11" xfId="61" applyFont="1" applyFill="1" applyBorder="1" applyAlignment="1">
      <alignment vertical="center" wrapText="1"/>
      <protection/>
    </xf>
    <xf numFmtId="3" fontId="67" fillId="32" borderId="10" xfId="59" applyNumberFormat="1" applyFont="1" applyFill="1" applyBorder="1" applyAlignment="1">
      <alignment horizontal="right" vertical="center" wrapText="1"/>
      <protection/>
    </xf>
    <xf numFmtId="0" fontId="67" fillId="32" borderId="11" xfId="57" applyFont="1" applyFill="1" applyBorder="1" applyAlignment="1">
      <alignment vertical="center" wrapText="1"/>
      <protection/>
    </xf>
    <xf numFmtId="0" fontId="61" fillId="32" borderId="15" xfId="0" applyFont="1" applyFill="1" applyBorder="1" applyAlignment="1">
      <alignment horizontal="center" vertical="center" wrapText="1"/>
    </xf>
    <xf numFmtId="0" fontId="61" fillId="32" borderId="11" xfId="57" applyFont="1" applyFill="1" applyBorder="1" applyAlignment="1">
      <alignment vertical="center" wrapText="1"/>
      <protection/>
    </xf>
    <xf numFmtId="3" fontId="61" fillId="32" borderId="10" xfId="59" applyNumberFormat="1" applyFont="1" applyFill="1" applyBorder="1" applyAlignment="1">
      <alignment horizontal="right" vertical="center" wrapText="1"/>
      <protection/>
    </xf>
    <xf numFmtId="0" fontId="67" fillId="32" borderId="11" xfId="56" applyFont="1" applyFill="1" applyBorder="1" applyAlignment="1">
      <alignment horizontal="left" vertical="center" wrapText="1"/>
      <protection/>
    </xf>
    <xf numFmtId="0" fontId="67" fillId="32" borderId="11" xfId="0" applyFont="1" applyFill="1" applyBorder="1" applyAlignment="1">
      <alignment horizontal="left" vertical="center" wrapText="1"/>
    </xf>
    <xf numFmtId="1" fontId="61" fillId="32" borderId="11" xfId="62" applyNumberFormat="1" applyFont="1" applyFill="1" applyBorder="1" applyAlignment="1">
      <alignment horizontal="left" vertical="center" wrapText="1"/>
      <protection/>
    </xf>
    <xf numFmtId="165" fontId="61" fillId="32" borderId="10" xfId="42" applyNumberFormat="1" applyFont="1" applyFill="1" applyBorder="1" applyAlignment="1">
      <alignment horizontal="right" vertical="center" wrapText="1"/>
    </xf>
    <xf numFmtId="3" fontId="67" fillId="32" borderId="10" xfId="44" applyNumberFormat="1" applyFont="1" applyFill="1" applyBorder="1" applyAlignment="1">
      <alignment horizontal="right" vertical="center" wrapText="1"/>
    </xf>
    <xf numFmtId="0" fontId="67" fillId="32" borderId="20" xfId="0" applyFont="1" applyFill="1" applyBorder="1" applyAlignment="1">
      <alignment horizontal="center" vertical="center" wrapText="1"/>
    </xf>
    <xf numFmtId="0" fontId="67" fillId="32" borderId="21" xfId="0" applyFont="1" applyFill="1" applyBorder="1" applyAlignment="1">
      <alignment horizontal="left" vertical="center" wrapText="1"/>
    </xf>
    <xf numFmtId="3" fontId="67" fillId="32" borderId="22" xfId="59" applyNumberFormat="1" applyFont="1" applyFill="1" applyBorder="1" applyAlignment="1">
      <alignment horizontal="right" vertical="center" wrapText="1"/>
      <protection/>
    </xf>
    <xf numFmtId="0" fontId="68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65" fontId="69" fillId="0" borderId="11" xfId="0" applyNumberFormat="1" applyFont="1" applyBorder="1" applyAlignment="1">
      <alignment horizontal="right" vertical="center" wrapText="1"/>
    </xf>
    <xf numFmtId="165" fontId="69" fillId="0" borderId="10" xfId="0" applyNumberFormat="1" applyFont="1" applyBorder="1" applyAlignment="1">
      <alignment horizontal="right" vertical="center" wrapText="1"/>
    </xf>
    <xf numFmtId="165" fontId="70" fillId="0" borderId="11" xfId="0" applyNumberFormat="1" applyFont="1" applyBorder="1" applyAlignment="1">
      <alignment horizontal="right" vertical="center" wrapText="1"/>
    </xf>
    <xf numFmtId="165" fontId="70" fillId="0" borderId="10" xfId="0" applyNumberFormat="1" applyFont="1" applyBorder="1" applyAlignment="1">
      <alignment horizontal="right" vertical="center" wrapText="1"/>
    </xf>
    <xf numFmtId="165" fontId="71" fillId="0" borderId="11" xfId="0" applyNumberFormat="1" applyFont="1" applyBorder="1" applyAlignment="1">
      <alignment horizontal="right" vertical="center" wrapText="1"/>
    </xf>
    <xf numFmtId="165" fontId="71" fillId="0" borderId="10" xfId="0" applyNumberFormat="1" applyFont="1" applyBorder="1" applyAlignment="1">
      <alignment horizontal="right" vertical="center" wrapText="1"/>
    </xf>
    <xf numFmtId="165" fontId="71" fillId="0" borderId="11" xfId="42" applyNumberFormat="1" applyFont="1" applyBorder="1" applyAlignment="1">
      <alignment horizontal="right" vertical="center" wrapText="1"/>
    </xf>
    <xf numFmtId="165" fontId="71" fillId="0" borderId="10" xfId="42" applyNumberFormat="1" applyFont="1" applyBorder="1" applyAlignment="1">
      <alignment horizontal="right" vertical="center" wrapText="1"/>
    </xf>
    <xf numFmtId="165" fontId="69" fillId="0" borderId="11" xfId="42" applyNumberFormat="1" applyFont="1" applyBorder="1" applyAlignment="1">
      <alignment horizontal="right" vertical="center" wrapText="1"/>
    </xf>
    <xf numFmtId="165" fontId="69" fillId="0" borderId="10" xfId="42" applyNumberFormat="1" applyFont="1" applyBorder="1" applyAlignment="1">
      <alignment horizontal="right" vertical="center" wrapText="1"/>
    </xf>
    <xf numFmtId="165" fontId="72" fillId="0" borderId="11" xfId="42" applyNumberFormat="1" applyFont="1" applyBorder="1" applyAlignment="1">
      <alignment horizontal="right" vertical="center" wrapText="1"/>
    </xf>
    <xf numFmtId="165" fontId="72" fillId="0" borderId="10" xfId="42" applyNumberFormat="1" applyFont="1" applyBorder="1" applyAlignment="1">
      <alignment horizontal="right" vertical="center" wrapText="1"/>
    </xf>
    <xf numFmtId="0" fontId="61" fillId="32" borderId="11" xfId="0" applyFont="1" applyFill="1" applyBorder="1" applyAlignment="1">
      <alignment vertical="center" wrapText="1"/>
    </xf>
    <xf numFmtId="165" fontId="69" fillId="32" borderId="11" xfId="0" applyNumberFormat="1" applyFont="1" applyFill="1" applyBorder="1" applyAlignment="1">
      <alignment horizontal="right" vertical="center" wrapText="1"/>
    </xf>
    <xf numFmtId="165" fontId="69" fillId="32" borderId="11" xfId="42" applyNumberFormat="1" applyFont="1" applyFill="1" applyBorder="1" applyAlignment="1">
      <alignment horizontal="right" vertical="center" wrapText="1"/>
    </xf>
    <xf numFmtId="165" fontId="69" fillId="32" borderId="10" xfId="42" applyNumberFormat="1" applyFont="1" applyFill="1" applyBorder="1" applyAlignment="1">
      <alignment horizontal="right" vertical="center" wrapText="1"/>
    </xf>
    <xf numFmtId="165" fontId="72" fillId="0" borderId="11" xfId="0" applyNumberFormat="1" applyFont="1" applyBorder="1" applyAlignment="1">
      <alignment horizontal="right" vertical="center" wrapText="1"/>
    </xf>
    <xf numFmtId="0" fontId="67" fillId="0" borderId="23" xfId="0" applyFont="1" applyBorder="1" applyAlignment="1">
      <alignment horizontal="center" vertical="center" wrapText="1"/>
    </xf>
    <xf numFmtId="165" fontId="69" fillId="32" borderId="11" xfId="42" applyNumberFormat="1" applyFont="1" applyFill="1" applyBorder="1" applyAlignment="1">
      <alignment vertical="center" wrapText="1"/>
    </xf>
    <xf numFmtId="165" fontId="69" fillId="32" borderId="10" xfId="42" applyNumberFormat="1" applyFont="1" applyFill="1" applyBorder="1" applyAlignment="1">
      <alignment vertical="center" wrapText="1"/>
    </xf>
    <xf numFmtId="165" fontId="69" fillId="0" borderId="11" xfId="42" applyNumberFormat="1" applyFont="1" applyBorder="1" applyAlignment="1">
      <alignment vertical="center" wrapText="1"/>
    </xf>
    <xf numFmtId="165" fontId="69" fillId="0" borderId="10" xfId="42" applyNumberFormat="1" applyFont="1" applyBorder="1" applyAlignment="1">
      <alignment vertical="center" wrapText="1"/>
    </xf>
    <xf numFmtId="165" fontId="71" fillId="0" borderId="11" xfId="42" applyNumberFormat="1" applyFont="1" applyBorder="1" applyAlignment="1">
      <alignment vertical="center" wrapText="1"/>
    </xf>
    <xf numFmtId="165" fontId="71" fillId="0" borderId="10" xfId="42" applyNumberFormat="1" applyFont="1" applyBorder="1" applyAlignment="1">
      <alignment vertical="center" wrapText="1"/>
    </xf>
    <xf numFmtId="165" fontId="71" fillId="0" borderId="24" xfId="42" applyNumberFormat="1" applyFont="1" applyBorder="1" applyAlignment="1">
      <alignment horizontal="right" vertical="center" wrapText="1"/>
    </xf>
    <xf numFmtId="165" fontId="69" fillId="0" borderId="24" xfId="42" applyNumberFormat="1" applyFont="1" applyBorder="1" applyAlignment="1">
      <alignment horizontal="right" vertical="center" wrapText="1"/>
    </xf>
    <xf numFmtId="165" fontId="69" fillId="32" borderId="24" xfId="0" applyNumberFormat="1" applyFont="1" applyFill="1" applyBorder="1" applyAlignment="1">
      <alignment horizontal="right" vertical="center" wrapText="1"/>
    </xf>
    <xf numFmtId="165" fontId="69" fillId="32" borderId="11" xfId="0" applyNumberFormat="1" applyFont="1" applyFill="1" applyBorder="1" applyAlignment="1">
      <alignment vertical="center" wrapText="1"/>
    </xf>
    <xf numFmtId="165" fontId="69" fillId="32" borderId="10" xfId="0" applyNumberFormat="1" applyFont="1" applyFill="1" applyBorder="1" applyAlignment="1">
      <alignment vertical="center" wrapText="1"/>
    </xf>
    <xf numFmtId="165" fontId="69" fillId="32" borderId="24" xfId="42" applyNumberFormat="1" applyFont="1" applyFill="1" applyBorder="1" applyAlignment="1">
      <alignment horizontal="right" vertical="center" wrapText="1"/>
    </xf>
    <xf numFmtId="165" fontId="70" fillId="0" borderId="11" xfId="42" applyNumberFormat="1" applyFont="1" applyBorder="1" applyAlignment="1">
      <alignment vertical="center" wrapText="1"/>
    </xf>
    <xf numFmtId="165" fontId="70" fillId="0" borderId="10" xfId="42" applyNumberFormat="1" applyFont="1" applyBorder="1" applyAlignment="1">
      <alignment vertical="center" wrapText="1"/>
    </xf>
    <xf numFmtId="49" fontId="67" fillId="33" borderId="11" xfId="63" applyNumberFormat="1" applyFont="1" applyFill="1" applyBorder="1" applyAlignment="1">
      <alignment horizontal="left" vertical="center" wrapText="1"/>
      <protection/>
    </xf>
    <xf numFmtId="0" fontId="73" fillId="0" borderId="15" xfId="0" applyFont="1" applyBorder="1" applyAlignment="1">
      <alignment horizontal="center" vertical="center" wrapText="1"/>
    </xf>
    <xf numFmtId="3" fontId="71" fillId="33" borderId="24" xfId="59" applyNumberFormat="1" applyFont="1" applyFill="1" applyBorder="1" applyAlignment="1">
      <alignment horizontal="right" vertical="center" wrapText="1"/>
      <protection/>
    </xf>
    <xf numFmtId="1" fontId="67" fillId="33" borderId="11" xfId="62" applyNumberFormat="1" applyFont="1" applyFill="1" applyBorder="1" applyAlignment="1">
      <alignment horizontal="left" vertical="center" wrapText="1"/>
      <protection/>
    </xf>
    <xf numFmtId="0" fontId="67" fillId="0" borderId="20" xfId="0" applyFont="1" applyBorder="1" applyAlignment="1">
      <alignment horizontal="center" vertical="center" wrapText="1"/>
    </xf>
    <xf numFmtId="0" fontId="67" fillId="0" borderId="25" xfId="0" applyFont="1" applyBorder="1" applyAlignment="1">
      <alignment vertical="center" wrapText="1"/>
    </xf>
    <xf numFmtId="165" fontId="71" fillId="0" borderId="21" xfId="0" applyNumberFormat="1" applyFont="1" applyBorder="1" applyAlignment="1">
      <alignment horizontal="right" vertical="center" wrapText="1"/>
    </xf>
    <xf numFmtId="3" fontId="71" fillId="33" borderId="26" xfId="59" applyNumberFormat="1" applyFont="1" applyFill="1" applyBorder="1" applyAlignment="1">
      <alignment horizontal="right" vertical="center" wrapText="1"/>
      <protection/>
    </xf>
    <xf numFmtId="165" fontId="71" fillId="0" borderId="21" xfId="42" applyNumberFormat="1" applyFont="1" applyBorder="1" applyAlignment="1">
      <alignment vertical="center" wrapText="1"/>
    </xf>
    <xf numFmtId="165" fontId="71" fillId="0" borderId="22" xfId="42" applyNumberFormat="1" applyFont="1" applyBorder="1" applyAlignment="1">
      <alignment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 3 2" xfId="56"/>
    <cellStyle name="Normal 2" xfId="57"/>
    <cellStyle name="Normal 2 10 2" xfId="58"/>
    <cellStyle name="Normal 2_T12-Bieu dau tu cong 2019" xfId="59"/>
    <cellStyle name="Normal 45" xfId="60"/>
    <cellStyle name="Normal 5" xfId="61"/>
    <cellStyle name="Normal_Bieu mau (CV )" xfId="62"/>
    <cellStyle name="Normal_Vu Quan ly QH_BieuBaocaoQuyhoach201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D10" sqref="D10"/>
    </sheetView>
  </sheetViews>
  <sheetFormatPr defaultColWidth="8.796875" defaultRowHeight="15"/>
  <cols>
    <col min="1" max="1" width="9" style="1" customWidth="1"/>
    <col min="2" max="2" width="5.59765625" style="1" customWidth="1"/>
    <col min="3" max="3" width="49.59765625" style="1" customWidth="1"/>
    <col min="4" max="8" width="14.59765625" style="1" customWidth="1"/>
    <col min="9" max="16384" width="9" style="1" customWidth="1"/>
  </cols>
  <sheetData>
    <row r="1" spans="7:8" ht="18.75">
      <c r="G1" s="107" t="s">
        <v>12</v>
      </c>
      <c r="H1" s="107"/>
    </row>
    <row r="2" spans="2:8" ht="24" customHeight="1">
      <c r="B2" s="108" t="s">
        <v>8</v>
      </c>
      <c r="C2" s="108"/>
      <c r="D2" s="108"/>
      <c r="E2" s="108"/>
      <c r="F2" s="108"/>
      <c r="G2" s="108"/>
      <c r="H2" s="108"/>
    </row>
    <row r="3" spans="2:8" ht="21.75" customHeight="1">
      <c r="B3" s="108" t="s">
        <v>9</v>
      </c>
      <c r="C3" s="108"/>
      <c r="D3" s="2"/>
      <c r="E3" s="3"/>
      <c r="F3" s="3"/>
      <c r="G3" s="3"/>
      <c r="H3" s="3"/>
    </row>
    <row r="4" spans="2:8" ht="64.5" customHeight="1">
      <c r="B4" s="109" t="s">
        <v>142</v>
      </c>
      <c r="C4" s="110"/>
      <c r="D4" s="110"/>
      <c r="E4" s="110"/>
      <c r="F4" s="110"/>
      <c r="G4" s="110"/>
      <c r="H4" s="110"/>
    </row>
    <row r="5" spans="7:8" ht="24.75" customHeight="1">
      <c r="G5" s="111" t="s">
        <v>10</v>
      </c>
      <c r="H5" s="111"/>
    </row>
    <row r="6" spans="2:4" ht="6" customHeight="1" thickBot="1">
      <c r="B6" s="112"/>
      <c r="C6" s="112"/>
      <c r="D6" s="112"/>
    </row>
    <row r="7" spans="2:8" ht="26.25" customHeight="1" thickTop="1">
      <c r="B7" s="103" t="s">
        <v>5</v>
      </c>
      <c r="C7" s="101" t="s">
        <v>4</v>
      </c>
      <c r="D7" s="101" t="s">
        <v>0</v>
      </c>
      <c r="E7" s="101" t="s">
        <v>1</v>
      </c>
      <c r="F7" s="105" t="s">
        <v>2</v>
      </c>
      <c r="G7" s="105"/>
      <c r="H7" s="106"/>
    </row>
    <row r="8" spans="2:8" ht="74.25" customHeight="1">
      <c r="B8" s="104"/>
      <c r="C8" s="102"/>
      <c r="D8" s="102"/>
      <c r="E8" s="102"/>
      <c r="F8" s="12" t="s">
        <v>88</v>
      </c>
      <c r="G8" s="12" t="s">
        <v>40</v>
      </c>
      <c r="H8" s="9" t="s">
        <v>43</v>
      </c>
    </row>
    <row r="9" spans="2:8" s="14" customFormat="1" ht="34.5" customHeight="1">
      <c r="B9" s="57" t="s">
        <v>3</v>
      </c>
      <c r="C9" s="58" t="s">
        <v>15</v>
      </c>
      <c r="D9" s="59">
        <f>E9</f>
        <v>5450000000</v>
      </c>
      <c r="E9" s="59">
        <f>F9+G9+H9</f>
        <v>5450000000</v>
      </c>
      <c r="F9" s="59">
        <f>F11</f>
        <v>1250000000</v>
      </c>
      <c r="G9" s="59">
        <f>G28</f>
        <v>1000000000</v>
      </c>
      <c r="H9" s="60">
        <f>H28</f>
        <v>3200000000</v>
      </c>
    </row>
    <row r="10" spans="2:8" s="14" customFormat="1" ht="24.75" customHeight="1">
      <c r="B10" s="20" t="s">
        <v>7</v>
      </c>
      <c r="C10" s="21" t="s">
        <v>16</v>
      </c>
      <c r="D10" s="59">
        <f aca="true" t="shared" si="0" ref="D10:D70">E10</f>
        <v>1250000000</v>
      </c>
      <c r="E10" s="59">
        <f aca="true" t="shared" si="1" ref="E10:E70">F10+G10+H10</f>
        <v>1250000000</v>
      </c>
      <c r="F10" s="59">
        <f>F11</f>
        <v>1250000000</v>
      </c>
      <c r="G10" s="59"/>
      <c r="H10" s="60"/>
    </row>
    <row r="11" spans="2:8" s="14" customFormat="1" ht="24.75" customHeight="1">
      <c r="B11" s="20">
        <v>1</v>
      </c>
      <c r="C11" s="21" t="s">
        <v>17</v>
      </c>
      <c r="D11" s="59">
        <f t="shared" si="0"/>
        <v>1250000000</v>
      </c>
      <c r="E11" s="59">
        <f t="shared" si="1"/>
        <v>1250000000</v>
      </c>
      <c r="F11" s="59">
        <f>F12+F16</f>
        <v>1250000000</v>
      </c>
      <c r="G11" s="61"/>
      <c r="H11" s="62"/>
    </row>
    <row r="12" spans="2:8" s="15" customFormat="1" ht="24.75" customHeight="1">
      <c r="B12" s="23" t="s">
        <v>18</v>
      </c>
      <c r="C12" s="24" t="s">
        <v>19</v>
      </c>
      <c r="D12" s="63">
        <f t="shared" si="0"/>
        <v>90000000</v>
      </c>
      <c r="E12" s="63">
        <f t="shared" si="1"/>
        <v>90000000</v>
      </c>
      <c r="F12" s="63">
        <f>SUM(F13:F15)</f>
        <v>90000000</v>
      </c>
      <c r="G12" s="63"/>
      <c r="H12" s="64"/>
    </row>
    <row r="13" spans="2:8" s="15" customFormat="1" ht="24.75" customHeight="1">
      <c r="B13" s="23" t="s">
        <v>11</v>
      </c>
      <c r="C13" s="24" t="s">
        <v>20</v>
      </c>
      <c r="D13" s="63">
        <f t="shared" si="0"/>
        <v>1000000</v>
      </c>
      <c r="E13" s="63">
        <f t="shared" si="1"/>
        <v>1000000</v>
      </c>
      <c r="F13" s="63">
        <v>1000000</v>
      </c>
      <c r="G13" s="63"/>
      <c r="H13" s="64"/>
    </row>
    <row r="14" spans="2:8" s="15" customFormat="1" ht="24.75" customHeight="1">
      <c r="B14" s="23" t="s">
        <v>11</v>
      </c>
      <c r="C14" s="24" t="s">
        <v>21</v>
      </c>
      <c r="D14" s="63">
        <f t="shared" si="0"/>
        <v>88000000</v>
      </c>
      <c r="E14" s="63">
        <f t="shared" si="1"/>
        <v>88000000</v>
      </c>
      <c r="F14" s="63">
        <v>88000000</v>
      </c>
      <c r="G14" s="63"/>
      <c r="H14" s="64"/>
    </row>
    <row r="15" spans="2:8" s="15" customFormat="1" ht="24.75" customHeight="1">
      <c r="B15" s="23" t="s">
        <v>11</v>
      </c>
      <c r="C15" s="24" t="s">
        <v>22</v>
      </c>
      <c r="D15" s="63">
        <f t="shared" si="0"/>
        <v>1000000</v>
      </c>
      <c r="E15" s="63">
        <f t="shared" si="1"/>
        <v>1000000</v>
      </c>
      <c r="F15" s="63">
        <v>1000000</v>
      </c>
      <c r="G15" s="65"/>
      <c r="H15" s="66"/>
    </row>
    <row r="16" spans="2:8" s="15" customFormat="1" ht="24.75" customHeight="1">
      <c r="B16" s="23" t="s">
        <v>23</v>
      </c>
      <c r="C16" s="24" t="s">
        <v>24</v>
      </c>
      <c r="D16" s="63">
        <f t="shared" si="0"/>
        <v>1160000000</v>
      </c>
      <c r="E16" s="63">
        <f t="shared" si="1"/>
        <v>1160000000</v>
      </c>
      <c r="F16" s="65">
        <f>F17</f>
        <v>1160000000</v>
      </c>
      <c r="G16" s="65"/>
      <c r="H16" s="66"/>
    </row>
    <row r="17" spans="2:8" s="15" customFormat="1" ht="39.75" customHeight="1">
      <c r="B17" s="23" t="s">
        <v>11</v>
      </c>
      <c r="C17" s="24" t="s">
        <v>25</v>
      </c>
      <c r="D17" s="63">
        <f t="shared" si="0"/>
        <v>1160000000</v>
      </c>
      <c r="E17" s="63">
        <f t="shared" si="1"/>
        <v>1160000000</v>
      </c>
      <c r="F17" s="65">
        <v>1160000000</v>
      </c>
      <c r="G17" s="65"/>
      <c r="H17" s="66"/>
    </row>
    <row r="18" spans="2:8" s="14" customFormat="1" ht="24.75" customHeight="1">
      <c r="B18" s="20">
        <v>2</v>
      </c>
      <c r="C18" s="21" t="s">
        <v>26</v>
      </c>
      <c r="D18" s="59">
        <f t="shared" si="0"/>
        <v>1044000000</v>
      </c>
      <c r="E18" s="59">
        <f t="shared" si="1"/>
        <v>1044000000</v>
      </c>
      <c r="F18" s="67">
        <f>F20</f>
        <v>1044000000</v>
      </c>
      <c r="G18" s="67"/>
      <c r="H18" s="68"/>
    </row>
    <row r="19" spans="2:8" s="16" customFormat="1" ht="24.75" customHeight="1">
      <c r="B19" s="23"/>
      <c r="C19" s="28" t="s">
        <v>134</v>
      </c>
      <c r="D19" s="63">
        <f t="shared" si="0"/>
        <v>1044000000</v>
      </c>
      <c r="E19" s="63">
        <f t="shared" si="1"/>
        <v>1044000000</v>
      </c>
      <c r="F19" s="65">
        <f>F20</f>
        <v>1044000000</v>
      </c>
      <c r="G19" s="69"/>
      <c r="H19" s="70"/>
    </row>
    <row r="20" spans="2:8" s="15" customFormat="1" ht="39.75" customHeight="1">
      <c r="B20" s="23" t="s">
        <v>11</v>
      </c>
      <c r="C20" s="24" t="s">
        <v>28</v>
      </c>
      <c r="D20" s="63">
        <f t="shared" si="0"/>
        <v>1044000000</v>
      </c>
      <c r="E20" s="63">
        <f t="shared" si="1"/>
        <v>1044000000</v>
      </c>
      <c r="F20" s="65">
        <v>1044000000</v>
      </c>
      <c r="G20" s="65"/>
      <c r="H20" s="66"/>
    </row>
    <row r="21" spans="2:8" s="14" customFormat="1" ht="24.75" customHeight="1">
      <c r="B21" s="20">
        <v>3</v>
      </c>
      <c r="C21" s="21" t="s">
        <v>29</v>
      </c>
      <c r="D21" s="59">
        <f t="shared" si="0"/>
        <v>206000000</v>
      </c>
      <c r="E21" s="59">
        <f t="shared" si="1"/>
        <v>206000000</v>
      </c>
      <c r="F21" s="67">
        <f>F22+F26</f>
        <v>206000000</v>
      </c>
      <c r="G21" s="67"/>
      <c r="H21" s="68"/>
    </row>
    <row r="22" spans="2:8" s="15" customFormat="1" ht="24.75" customHeight="1">
      <c r="B22" s="23" t="s">
        <v>30</v>
      </c>
      <c r="C22" s="24" t="s">
        <v>19</v>
      </c>
      <c r="D22" s="63">
        <f t="shared" si="0"/>
        <v>90000000</v>
      </c>
      <c r="E22" s="63">
        <f t="shared" si="1"/>
        <v>90000000</v>
      </c>
      <c r="F22" s="65">
        <f>SUM(F23:F25)</f>
        <v>90000000</v>
      </c>
      <c r="G22" s="65"/>
      <c r="H22" s="66"/>
    </row>
    <row r="23" spans="2:8" s="15" customFormat="1" ht="24.75" customHeight="1">
      <c r="B23" s="23" t="s">
        <v>11</v>
      </c>
      <c r="C23" s="24" t="s">
        <v>89</v>
      </c>
      <c r="D23" s="63">
        <f t="shared" si="0"/>
        <v>1000000</v>
      </c>
      <c r="E23" s="63">
        <f t="shared" si="1"/>
        <v>1000000</v>
      </c>
      <c r="F23" s="63">
        <v>1000000</v>
      </c>
      <c r="G23" s="63"/>
      <c r="H23" s="64"/>
    </row>
    <row r="24" spans="2:8" s="15" customFormat="1" ht="39.75" customHeight="1">
      <c r="B24" s="23" t="s">
        <v>11</v>
      </c>
      <c r="C24" s="24" t="s">
        <v>90</v>
      </c>
      <c r="D24" s="63">
        <f t="shared" si="0"/>
        <v>88000000</v>
      </c>
      <c r="E24" s="63">
        <f t="shared" si="1"/>
        <v>88000000</v>
      </c>
      <c r="F24" s="63">
        <v>88000000</v>
      </c>
      <c r="G24" s="63"/>
      <c r="H24" s="64"/>
    </row>
    <row r="25" spans="2:8" s="15" customFormat="1" ht="39.75" customHeight="1">
      <c r="B25" s="23" t="s">
        <v>11</v>
      </c>
      <c r="C25" s="24" t="s">
        <v>91</v>
      </c>
      <c r="D25" s="63">
        <f t="shared" si="0"/>
        <v>1000000</v>
      </c>
      <c r="E25" s="63">
        <f t="shared" si="1"/>
        <v>1000000</v>
      </c>
      <c r="F25" s="63">
        <v>1000000</v>
      </c>
      <c r="G25" s="65"/>
      <c r="H25" s="66"/>
    </row>
    <row r="26" spans="2:8" s="15" customFormat="1" ht="24.75" customHeight="1">
      <c r="B26" s="23" t="s">
        <v>35</v>
      </c>
      <c r="C26" s="24" t="s">
        <v>24</v>
      </c>
      <c r="D26" s="63">
        <f>E26</f>
        <v>116000000</v>
      </c>
      <c r="E26" s="63">
        <f t="shared" si="1"/>
        <v>116000000</v>
      </c>
      <c r="F26" s="63">
        <f>F27</f>
        <v>116000000</v>
      </c>
      <c r="G26" s="63"/>
      <c r="H26" s="64"/>
    </row>
    <row r="27" spans="2:8" s="15" customFormat="1" ht="39.75" customHeight="1">
      <c r="B27" s="23" t="s">
        <v>11</v>
      </c>
      <c r="C27" s="24" t="s">
        <v>28</v>
      </c>
      <c r="D27" s="63">
        <f t="shared" si="0"/>
        <v>116000000</v>
      </c>
      <c r="E27" s="63">
        <f t="shared" si="1"/>
        <v>116000000</v>
      </c>
      <c r="F27" s="63">
        <f>F17*10%</f>
        <v>116000000</v>
      </c>
      <c r="G27" s="63"/>
      <c r="H27" s="64"/>
    </row>
    <row r="28" spans="1:8" s="14" customFormat="1" ht="39.75" customHeight="1">
      <c r="A28" s="19"/>
      <c r="B28" s="46" t="s">
        <v>37</v>
      </c>
      <c r="C28" s="71" t="s">
        <v>135</v>
      </c>
      <c r="D28" s="72">
        <f t="shared" si="0"/>
        <v>4200000000</v>
      </c>
      <c r="E28" s="72">
        <f t="shared" si="1"/>
        <v>4200000000</v>
      </c>
      <c r="F28" s="73"/>
      <c r="G28" s="73">
        <v>1000000000</v>
      </c>
      <c r="H28" s="74">
        <f>H29</f>
        <v>3200000000</v>
      </c>
    </row>
    <row r="29" spans="2:8" s="14" customFormat="1" ht="24.75" customHeight="1">
      <c r="B29" s="20">
        <v>1</v>
      </c>
      <c r="C29" s="21" t="s">
        <v>92</v>
      </c>
      <c r="D29" s="59">
        <f t="shared" si="0"/>
        <v>4200000000</v>
      </c>
      <c r="E29" s="59">
        <f t="shared" si="1"/>
        <v>4200000000</v>
      </c>
      <c r="F29" s="67"/>
      <c r="G29" s="67">
        <f>G30</f>
        <v>1000000000</v>
      </c>
      <c r="H29" s="68">
        <f>H33</f>
        <v>3200000000</v>
      </c>
    </row>
    <row r="30" spans="2:8" s="16" customFormat="1" ht="24.75" customHeight="1">
      <c r="B30" s="27" t="s">
        <v>18</v>
      </c>
      <c r="C30" s="28" t="s">
        <v>40</v>
      </c>
      <c r="D30" s="75">
        <f t="shared" si="0"/>
        <v>1000000000</v>
      </c>
      <c r="E30" s="75">
        <f t="shared" si="1"/>
        <v>1000000000</v>
      </c>
      <c r="F30" s="69"/>
      <c r="G30" s="69">
        <f>G31+G32</f>
        <v>1000000000</v>
      </c>
      <c r="H30" s="70">
        <v>0</v>
      </c>
    </row>
    <row r="31" spans="2:8" s="15" customFormat="1" ht="24.75" customHeight="1">
      <c r="B31" s="23" t="s">
        <v>11</v>
      </c>
      <c r="C31" s="24" t="s">
        <v>93</v>
      </c>
      <c r="D31" s="63">
        <f t="shared" si="0"/>
        <v>850000000</v>
      </c>
      <c r="E31" s="63">
        <f t="shared" si="1"/>
        <v>850000000</v>
      </c>
      <c r="F31" s="65"/>
      <c r="G31" s="65">
        <v>850000000</v>
      </c>
      <c r="H31" s="66"/>
    </row>
    <row r="32" spans="2:8" s="15" customFormat="1" ht="24.75" customHeight="1">
      <c r="B32" s="23" t="s">
        <v>11</v>
      </c>
      <c r="C32" s="24" t="s">
        <v>94</v>
      </c>
      <c r="D32" s="63">
        <f t="shared" si="0"/>
        <v>150000000</v>
      </c>
      <c r="E32" s="63">
        <f t="shared" si="1"/>
        <v>150000000</v>
      </c>
      <c r="F32" s="65"/>
      <c r="G32" s="65">
        <v>150000000</v>
      </c>
      <c r="H32" s="66"/>
    </row>
    <row r="33" spans="2:8" s="16" customFormat="1" ht="24.75" customHeight="1">
      <c r="B33" s="27" t="s">
        <v>23</v>
      </c>
      <c r="C33" s="28" t="s">
        <v>95</v>
      </c>
      <c r="D33" s="75">
        <f t="shared" si="0"/>
        <v>3200000000</v>
      </c>
      <c r="E33" s="75">
        <f t="shared" si="1"/>
        <v>3200000000</v>
      </c>
      <c r="F33" s="69"/>
      <c r="G33" s="69"/>
      <c r="H33" s="70">
        <f>SUM(H34:H38)</f>
        <v>3200000000</v>
      </c>
    </row>
    <row r="34" spans="2:8" s="15" customFormat="1" ht="34.5" customHeight="1">
      <c r="B34" s="23" t="s">
        <v>11</v>
      </c>
      <c r="C34" s="24" t="s">
        <v>110</v>
      </c>
      <c r="D34" s="63">
        <f t="shared" si="0"/>
        <v>450000000</v>
      </c>
      <c r="E34" s="63">
        <f t="shared" si="1"/>
        <v>450000000</v>
      </c>
      <c r="F34" s="65"/>
      <c r="G34" s="65"/>
      <c r="H34" s="66">
        <v>450000000</v>
      </c>
    </row>
    <row r="35" spans="2:8" s="15" customFormat="1" ht="24.75" customHeight="1">
      <c r="B35" s="23" t="s">
        <v>11</v>
      </c>
      <c r="C35" s="24" t="s">
        <v>96</v>
      </c>
      <c r="D35" s="63">
        <f t="shared" si="0"/>
        <v>1850000000</v>
      </c>
      <c r="E35" s="63">
        <f t="shared" si="1"/>
        <v>1850000000</v>
      </c>
      <c r="F35" s="65"/>
      <c r="G35" s="65"/>
      <c r="H35" s="66">
        <v>1850000000</v>
      </c>
    </row>
    <row r="36" spans="2:8" s="15" customFormat="1" ht="24.75" customHeight="1">
      <c r="B36" s="23" t="s">
        <v>11</v>
      </c>
      <c r="C36" s="24" t="s">
        <v>97</v>
      </c>
      <c r="D36" s="63">
        <f t="shared" si="0"/>
        <v>350000000</v>
      </c>
      <c r="E36" s="63">
        <f t="shared" si="1"/>
        <v>350000000</v>
      </c>
      <c r="F36" s="65"/>
      <c r="G36" s="65"/>
      <c r="H36" s="66">
        <v>350000000</v>
      </c>
    </row>
    <row r="37" spans="2:8" s="15" customFormat="1" ht="24.75" customHeight="1">
      <c r="B37" s="23" t="s">
        <v>11</v>
      </c>
      <c r="C37" s="24" t="s">
        <v>98</v>
      </c>
      <c r="D37" s="63">
        <f t="shared" si="0"/>
        <v>545000000</v>
      </c>
      <c r="E37" s="63">
        <f t="shared" si="1"/>
        <v>545000000</v>
      </c>
      <c r="F37" s="65"/>
      <c r="G37" s="65"/>
      <c r="H37" s="66">
        <v>545000000</v>
      </c>
    </row>
    <row r="38" spans="2:8" s="15" customFormat="1" ht="24.75" customHeight="1">
      <c r="B38" s="23" t="s">
        <v>11</v>
      </c>
      <c r="C38" s="24" t="s">
        <v>109</v>
      </c>
      <c r="D38" s="63">
        <f t="shared" si="0"/>
        <v>5000000</v>
      </c>
      <c r="E38" s="63">
        <f t="shared" si="1"/>
        <v>5000000</v>
      </c>
      <c r="F38" s="65"/>
      <c r="G38" s="65"/>
      <c r="H38" s="66">
        <v>5000000</v>
      </c>
    </row>
    <row r="39" spans="2:8" s="14" customFormat="1" ht="24.75" customHeight="1">
      <c r="B39" s="20">
        <v>2</v>
      </c>
      <c r="C39" s="21" t="s">
        <v>99</v>
      </c>
      <c r="D39" s="59">
        <f t="shared" si="0"/>
        <v>391000000</v>
      </c>
      <c r="E39" s="59">
        <f t="shared" si="1"/>
        <v>391000000</v>
      </c>
      <c r="F39" s="67"/>
      <c r="G39" s="67">
        <f>G40</f>
        <v>100000000</v>
      </c>
      <c r="H39" s="68">
        <f>H43</f>
        <v>291000000</v>
      </c>
    </row>
    <row r="40" spans="2:8" s="15" customFormat="1" ht="24.75" customHeight="1">
      <c r="B40" s="23" t="s">
        <v>48</v>
      </c>
      <c r="C40" s="24" t="s">
        <v>40</v>
      </c>
      <c r="D40" s="63">
        <f t="shared" si="0"/>
        <v>100000000</v>
      </c>
      <c r="E40" s="63">
        <f t="shared" si="1"/>
        <v>100000000</v>
      </c>
      <c r="F40" s="65"/>
      <c r="G40" s="65">
        <f>SUM(G41:G42)</f>
        <v>100000000</v>
      </c>
      <c r="H40" s="66">
        <v>0</v>
      </c>
    </row>
    <row r="41" spans="2:8" s="15" customFormat="1" ht="24.75" customHeight="1">
      <c r="B41" s="23" t="s">
        <v>11</v>
      </c>
      <c r="C41" s="32" t="s">
        <v>41</v>
      </c>
      <c r="D41" s="63">
        <f t="shared" si="0"/>
        <v>85000000</v>
      </c>
      <c r="E41" s="63">
        <f t="shared" si="1"/>
        <v>85000000</v>
      </c>
      <c r="F41" s="65"/>
      <c r="G41" s="65">
        <f>G31*10%</f>
        <v>85000000</v>
      </c>
      <c r="H41" s="66"/>
    </row>
    <row r="42" spans="2:8" s="15" customFormat="1" ht="24.75" customHeight="1">
      <c r="B42" s="23" t="s">
        <v>11</v>
      </c>
      <c r="C42" s="32" t="s">
        <v>42</v>
      </c>
      <c r="D42" s="63">
        <f t="shared" si="0"/>
        <v>15000000</v>
      </c>
      <c r="E42" s="63">
        <f t="shared" si="1"/>
        <v>15000000</v>
      </c>
      <c r="F42" s="65"/>
      <c r="G42" s="65">
        <f>G32*10%</f>
        <v>15000000</v>
      </c>
      <c r="H42" s="66"/>
    </row>
    <row r="43" spans="2:8" s="15" customFormat="1" ht="24.75" customHeight="1">
      <c r="B43" s="23" t="s">
        <v>49</v>
      </c>
      <c r="C43" s="24" t="s">
        <v>43</v>
      </c>
      <c r="D43" s="63">
        <f t="shared" si="0"/>
        <v>291000000</v>
      </c>
      <c r="E43" s="63">
        <f t="shared" si="1"/>
        <v>291000000</v>
      </c>
      <c r="F43" s="65"/>
      <c r="G43" s="65"/>
      <c r="H43" s="66">
        <f>SUM(H44:H48)</f>
        <v>291000000</v>
      </c>
    </row>
    <row r="44" spans="2:8" s="15" customFormat="1" ht="34.5" customHeight="1">
      <c r="B44" s="23" t="s">
        <v>11</v>
      </c>
      <c r="C44" s="24" t="s">
        <v>110</v>
      </c>
      <c r="D44" s="63">
        <f t="shared" si="0"/>
        <v>41000000</v>
      </c>
      <c r="E44" s="63">
        <f t="shared" si="1"/>
        <v>41000000</v>
      </c>
      <c r="F44" s="65"/>
      <c r="G44" s="65"/>
      <c r="H44" s="66">
        <v>41000000</v>
      </c>
    </row>
    <row r="45" spans="2:8" s="15" customFormat="1" ht="24.75" customHeight="1">
      <c r="B45" s="23" t="s">
        <v>11</v>
      </c>
      <c r="C45" s="32" t="s">
        <v>44</v>
      </c>
      <c r="D45" s="63">
        <f t="shared" si="0"/>
        <v>168200000</v>
      </c>
      <c r="E45" s="63">
        <f t="shared" si="1"/>
        <v>168200000</v>
      </c>
      <c r="F45" s="65"/>
      <c r="G45" s="65"/>
      <c r="H45" s="66">
        <v>168200000</v>
      </c>
    </row>
    <row r="46" spans="2:8" s="15" customFormat="1" ht="24.75" customHeight="1">
      <c r="B46" s="23" t="s">
        <v>11</v>
      </c>
      <c r="C46" s="32" t="s">
        <v>45</v>
      </c>
      <c r="D46" s="63">
        <f t="shared" si="0"/>
        <v>31800000</v>
      </c>
      <c r="E46" s="63">
        <f t="shared" si="1"/>
        <v>31800000</v>
      </c>
      <c r="F46" s="65"/>
      <c r="G46" s="65"/>
      <c r="H46" s="66">
        <v>31800000</v>
      </c>
    </row>
    <row r="47" spans="2:8" s="15" customFormat="1" ht="24.75" customHeight="1">
      <c r="B47" s="23" t="s">
        <v>11</v>
      </c>
      <c r="C47" s="32" t="s">
        <v>46</v>
      </c>
      <c r="D47" s="63">
        <f t="shared" si="0"/>
        <v>49546000</v>
      </c>
      <c r="E47" s="63">
        <f t="shared" si="1"/>
        <v>49546000</v>
      </c>
      <c r="F47" s="65"/>
      <c r="G47" s="65"/>
      <c r="H47" s="66">
        <v>49546000</v>
      </c>
    </row>
    <row r="48" spans="2:8" s="15" customFormat="1" ht="24.75" customHeight="1">
      <c r="B48" s="76" t="s">
        <v>11</v>
      </c>
      <c r="C48" s="24" t="s">
        <v>109</v>
      </c>
      <c r="D48" s="63">
        <f t="shared" si="0"/>
        <v>454000</v>
      </c>
      <c r="E48" s="63">
        <f t="shared" si="1"/>
        <v>454000</v>
      </c>
      <c r="F48" s="65"/>
      <c r="G48" s="65"/>
      <c r="H48" s="66">
        <v>454000</v>
      </c>
    </row>
    <row r="49" spans="2:8" s="14" customFormat="1" ht="39.75" customHeight="1">
      <c r="B49" s="20">
        <v>3</v>
      </c>
      <c r="C49" s="21" t="s">
        <v>103</v>
      </c>
      <c r="D49" s="59">
        <f t="shared" si="0"/>
        <v>3809000000</v>
      </c>
      <c r="E49" s="59">
        <f t="shared" si="1"/>
        <v>3809000000</v>
      </c>
      <c r="F49" s="67"/>
      <c r="G49" s="67">
        <f>G50</f>
        <v>900000000</v>
      </c>
      <c r="H49" s="68">
        <f>H51</f>
        <v>2909000000</v>
      </c>
    </row>
    <row r="50" spans="2:8" s="15" customFormat="1" ht="24.75" customHeight="1">
      <c r="B50" s="23" t="s">
        <v>30</v>
      </c>
      <c r="C50" s="24" t="s">
        <v>40</v>
      </c>
      <c r="D50" s="63">
        <f t="shared" si="0"/>
        <v>900000000</v>
      </c>
      <c r="E50" s="63">
        <f t="shared" si="1"/>
        <v>900000000</v>
      </c>
      <c r="F50" s="65"/>
      <c r="G50" s="65">
        <v>900000000</v>
      </c>
      <c r="H50" s="66"/>
    </row>
    <row r="51" spans="2:8" s="15" customFormat="1" ht="24.75" customHeight="1">
      <c r="B51" s="23" t="s">
        <v>35</v>
      </c>
      <c r="C51" s="24" t="s">
        <v>95</v>
      </c>
      <c r="D51" s="63">
        <f t="shared" si="0"/>
        <v>2909000000</v>
      </c>
      <c r="E51" s="63">
        <f t="shared" si="1"/>
        <v>2909000000</v>
      </c>
      <c r="F51" s="65"/>
      <c r="G51" s="65"/>
      <c r="H51" s="66">
        <v>2909000000</v>
      </c>
    </row>
    <row r="52" spans="2:8" s="19" customFormat="1" ht="34.5" customHeight="1">
      <c r="B52" s="46" t="s">
        <v>51</v>
      </c>
      <c r="C52" s="71" t="s">
        <v>52</v>
      </c>
      <c r="D52" s="72">
        <f t="shared" si="0"/>
        <v>30279000000</v>
      </c>
      <c r="E52" s="72">
        <f t="shared" si="1"/>
        <v>30279000000</v>
      </c>
      <c r="F52" s="73">
        <f>F53+F68</f>
        <v>30279000000</v>
      </c>
      <c r="G52" s="77">
        <v>0</v>
      </c>
      <c r="H52" s="78">
        <v>0</v>
      </c>
    </row>
    <row r="53" spans="1:8" s="5" customFormat="1" ht="24.75" customHeight="1">
      <c r="A53" s="14"/>
      <c r="B53" s="20" t="s">
        <v>7</v>
      </c>
      <c r="C53" s="21" t="s">
        <v>111</v>
      </c>
      <c r="D53" s="59">
        <f t="shared" si="0"/>
        <v>6101400000</v>
      </c>
      <c r="E53" s="59">
        <f t="shared" si="1"/>
        <v>6101400000</v>
      </c>
      <c r="F53" s="67">
        <f>F54+F58</f>
        <v>6101400000</v>
      </c>
      <c r="G53" s="79"/>
      <c r="H53" s="80"/>
    </row>
    <row r="54" spans="1:8" s="5" customFormat="1" ht="39.75" customHeight="1">
      <c r="A54" s="14"/>
      <c r="B54" s="20">
        <v>1</v>
      </c>
      <c r="C54" s="21" t="s">
        <v>136</v>
      </c>
      <c r="D54" s="59">
        <f t="shared" si="0"/>
        <v>5541400000</v>
      </c>
      <c r="E54" s="59">
        <f t="shared" si="1"/>
        <v>5541400000</v>
      </c>
      <c r="F54" s="67">
        <v>5541400000</v>
      </c>
      <c r="G54" s="79"/>
      <c r="H54" s="80"/>
    </row>
    <row r="55" spans="1:8" ht="18.75" hidden="1">
      <c r="A55" s="16"/>
      <c r="B55" s="23"/>
      <c r="C55" s="24" t="s">
        <v>100</v>
      </c>
      <c r="D55" s="75">
        <f t="shared" si="0"/>
        <v>461200000</v>
      </c>
      <c r="E55" s="75">
        <f t="shared" si="1"/>
        <v>461200000</v>
      </c>
      <c r="F55" s="65">
        <v>461200000</v>
      </c>
      <c r="G55" s="81"/>
      <c r="H55" s="82"/>
    </row>
    <row r="56" spans="1:8" ht="33" hidden="1">
      <c r="A56" s="16"/>
      <c r="B56" s="20">
        <v>2</v>
      </c>
      <c r="C56" s="21" t="s">
        <v>101</v>
      </c>
      <c r="D56" s="75">
        <f t="shared" si="0"/>
        <v>121000000</v>
      </c>
      <c r="E56" s="75">
        <f t="shared" si="1"/>
        <v>121000000</v>
      </c>
      <c r="F56" s="67">
        <v>121000000</v>
      </c>
      <c r="G56" s="79"/>
      <c r="H56" s="80"/>
    </row>
    <row r="57" spans="1:8" ht="18.75" hidden="1">
      <c r="A57" s="16"/>
      <c r="B57" s="23" t="s">
        <v>11</v>
      </c>
      <c r="C57" s="24" t="s">
        <v>102</v>
      </c>
      <c r="D57" s="75">
        <f t="shared" si="0"/>
        <v>340200000</v>
      </c>
      <c r="E57" s="75">
        <f t="shared" si="1"/>
        <v>340200000</v>
      </c>
      <c r="F57" s="83">
        <v>340200000</v>
      </c>
      <c r="G57" s="81"/>
      <c r="H57" s="82"/>
    </row>
    <row r="58" spans="1:8" ht="39.75" customHeight="1">
      <c r="A58" s="16"/>
      <c r="B58" s="20">
        <v>2</v>
      </c>
      <c r="C58" s="21" t="s">
        <v>137</v>
      </c>
      <c r="D58" s="59">
        <f t="shared" si="0"/>
        <v>560000000</v>
      </c>
      <c r="E58" s="59">
        <f t="shared" si="1"/>
        <v>560000000</v>
      </c>
      <c r="F58" s="84">
        <f>SUM(F59:F67)</f>
        <v>560000000</v>
      </c>
      <c r="G58" s="79"/>
      <c r="H58" s="80"/>
    </row>
    <row r="59" spans="2:8" s="15" customFormat="1" ht="24.75" customHeight="1">
      <c r="B59" s="23" t="s">
        <v>48</v>
      </c>
      <c r="C59" s="36" t="s">
        <v>55</v>
      </c>
      <c r="D59" s="63">
        <f t="shared" si="0"/>
        <v>45000000</v>
      </c>
      <c r="E59" s="63">
        <f t="shared" si="1"/>
        <v>45000000</v>
      </c>
      <c r="F59" s="83">
        <v>45000000</v>
      </c>
      <c r="G59" s="81"/>
      <c r="H59" s="82"/>
    </row>
    <row r="60" spans="2:8" s="15" customFormat="1" ht="24.75" customHeight="1">
      <c r="B60" s="23" t="s">
        <v>49</v>
      </c>
      <c r="C60" s="36" t="s">
        <v>56</v>
      </c>
      <c r="D60" s="63">
        <f t="shared" si="0"/>
        <v>40000000</v>
      </c>
      <c r="E60" s="63">
        <f t="shared" si="1"/>
        <v>40000000</v>
      </c>
      <c r="F60" s="83">
        <v>40000000</v>
      </c>
      <c r="G60" s="81"/>
      <c r="H60" s="82"/>
    </row>
    <row r="61" spans="2:8" s="15" customFormat="1" ht="24.75" customHeight="1">
      <c r="B61" s="23" t="s">
        <v>67</v>
      </c>
      <c r="C61" s="36" t="s">
        <v>58</v>
      </c>
      <c r="D61" s="63">
        <f t="shared" si="0"/>
        <v>35000000</v>
      </c>
      <c r="E61" s="63">
        <f t="shared" si="1"/>
        <v>35000000</v>
      </c>
      <c r="F61" s="83">
        <v>35000000</v>
      </c>
      <c r="G61" s="81"/>
      <c r="H61" s="82"/>
    </row>
    <row r="62" spans="2:8" s="15" customFormat="1" ht="24.75" customHeight="1">
      <c r="B62" s="23" t="s">
        <v>68</v>
      </c>
      <c r="C62" s="36" t="s">
        <v>59</v>
      </c>
      <c r="D62" s="63">
        <f t="shared" si="0"/>
        <v>50000000</v>
      </c>
      <c r="E62" s="63">
        <f t="shared" si="1"/>
        <v>50000000</v>
      </c>
      <c r="F62" s="83">
        <v>50000000</v>
      </c>
      <c r="G62" s="81"/>
      <c r="H62" s="82"/>
    </row>
    <row r="63" spans="2:8" s="15" customFormat="1" ht="24.75" customHeight="1">
      <c r="B63" s="23" t="s">
        <v>104</v>
      </c>
      <c r="C63" s="36" t="s">
        <v>60</v>
      </c>
      <c r="D63" s="63">
        <f t="shared" si="0"/>
        <v>50000000</v>
      </c>
      <c r="E63" s="63">
        <f t="shared" si="1"/>
        <v>50000000</v>
      </c>
      <c r="F63" s="83">
        <v>50000000</v>
      </c>
      <c r="G63" s="81"/>
      <c r="H63" s="82"/>
    </row>
    <row r="64" spans="2:8" s="15" customFormat="1" ht="24.75" customHeight="1">
      <c r="B64" s="23" t="s">
        <v>105</v>
      </c>
      <c r="C64" s="36" t="s">
        <v>61</v>
      </c>
      <c r="D64" s="63">
        <f t="shared" si="0"/>
        <v>150000000</v>
      </c>
      <c r="E64" s="63">
        <f t="shared" si="1"/>
        <v>150000000</v>
      </c>
      <c r="F64" s="83">
        <v>150000000</v>
      </c>
      <c r="G64" s="81"/>
      <c r="H64" s="82"/>
    </row>
    <row r="65" spans="2:8" s="15" customFormat="1" ht="39.75" customHeight="1">
      <c r="B65" s="23" t="s">
        <v>106</v>
      </c>
      <c r="C65" s="36" t="s">
        <v>112</v>
      </c>
      <c r="D65" s="63">
        <f t="shared" si="0"/>
        <v>150000000</v>
      </c>
      <c r="E65" s="63">
        <f t="shared" si="1"/>
        <v>150000000</v>
      </c>
      <c r="F65" s="83">
        <v>150000000</v>
      </c>
      <c r="G65" s="81"/>
      <c r="H65" s="82"/>
    </row>
    <row r="66" spans="2:8" s="15" customFormat="1" ht="54.75" customHeight="1">
      <c r="B66" s="23" t="s">
        <v>107</v>
      </c>
      <c r="C66" s="36" t="s">
        <v>62</v>
      </c>
      <c r="D66" s="63">
        <f t="shared" si="0"/>
        <v>20000000</v>
      </c>
      <c r="E66" s="63">
        <f t="shared" si="1"/>
        <v>20000000</v>
      </c>
      <c r="F66" s="83">
        <v>20000000</v>
      </c>
      <c r="G66" s="81"/>
      <c r="H66" s="82"/>
    </row>
    <row r="67" spans="2:8" s="15" customFormat="1" ht="39.75" customHeight="1">
      <c r="B67" s="23" t="s">
        <v>108</v>
      </c>
      <c r="C67" s="36" t="s">
        <v>63</v>
      </c>
      <c r="D67" s="63">
        <f t="shared" si="0"/>
        <v>20000000</v>
      </c>
      <c r="E67" s="63">
        <f t="shared" si="1"/>
        <v>20000000</v>
      </c>
      <c r="F67" s="83">
        <v>20000000</v>
      </c>
      <c r="G67" s="81"/>
      <c r="H67" s="82"/>
    </row>
    <row r="68" spans="2:8" s="19" customFormat="1" ht="39.75" customHeight="1">
      <c r="B68" s="46" t="s">
        <v>37</v>
      </c>
      <c r="C68" s="71" t="s">
        <v>138</v>
      </c>
      <c r="D68" s="72">
        <f t="shared" si="0"/>
        <v>24177600000</v>
      </c>
      <c r="E68" s="72">
        <f t="shared" si="1"/>
        <v>24177600000</v>
      </c>
      <c r="F68" s="85">
        <f>F69+F72+F75</f>
        <v>24177600000</v>
      </c>
      <c r="G68" s="86"/>
      <c r="H68" s="87"/>
    </row>
    <row r="69" spans="2:8" s="19" customFormat="1" ht="39.75" customHeight="1">
      <c r="B69" s="46">
        <v>1</v>
      </c>
      <c r="C69" s="71" t="s">
        <v>139</v>
      </c>
      <c r="D69" s="72">
        <f t="shared" si="0"/>
        <v>10059000000</v>
      </c>
      <c r="E69" s="72">
        <f t="shared" si="1"/>
        <v>10059000000</v>
      </c>
      <c r="F69" s="88">
        <f>SUM(F70:F71)</f>
        <v>10059000000</v>
      </c>
      <c r="G69" s="77"/>
      <c r="H69" s="78"/>
    </row>
    <row r="70" spans="2:8" s="15" customFormat="1" ht="39.75" customHeight="1">
      <c r="B70" s="23" t="s">
        <v>18</v>
      </c>
      <c r="C70" s="24" t="s">
        <v>64</v>
      </c>
      <c r="D70" s="63">
        <f t="shared" si="0"/>
        <v>8996000000</v>
      </c>
      <c r="E70" s="63">
        <f t="shared" si="1"/>
        <v>8996000000</v>
      </c>
      <c r="F70" s="83">
        <v>8996000000</v>
      </c>
      <c r="G70" s="89"/>
      <c r="H70" s="90"/>
    </row>
    <row r="71" spans="2:8" s="15" customFormat="1" ht="54.75" customHeight="1">
      <c r="B71" s="23" t="s">
        <v>23</v>
      </c>
      <c r="C71" s="24" t="s">
        <v>65</v>
      </c>
      <c r="D71" s="63">
        <f aca="true" t="shared" si="2" ref="D71:D102">E71</f>
        <v>1063000000</v>
      </c>
      <c r="E71" s="63">
        <f aca="true" t="shared" si="3" ref="E71:E102">F71+G71+H71</f>
        <v>1063000000</v>
      </c>
      <c r="F71" s="83">
        <v>1063000000</v>
      </c>
      <c r="G71" s="81"/>
      <c r="H71" s="82"/>
    </row>
    <row r="72" spans="2:8" s="14" customFormat="1" ht="39.75" customHeight="1">
      <c r="B72" s="20">
        <v>2</v>
      </c>
      <c r="C72" s="21" t="s">
        <v>140</v>
      </c>
      <c r="D72" s="84">
        <f>SUM(D73:D74)</f>
        <v>3286000000</v>
      </c>
      <c r="E72" s="84">
        <f>SUM(E73:E74)</f>
        <v>3286000000</v>
      </c>
      <c r="F72" s="84">
        <f>SUM(F73:F74)</f>
        <v>3286000000</v>
      </c>
      <c r="G72" s="79"/>
      <c r="H72" s="80"/>
    </row>
    <row r="73" spans="2:8" s="15" customFormat="1" ht="39.75" customHeight="1">
      <c r="B73" s="23" t="s">
        <v>48</v>
      </c>
      <c r="C73" s="24" t="s">
        <v>113</v>
      </c>
      <c r="D73" s="63">
        <f t="shared" si="2"/>
        <v>1786000000</v>
      </c>
      <c r="E73" s="63">
        <f t="shared" si="3"/>
        <v>1786000000</v>
      </c>
      <c r="F73" s="83">
        <v>1786000000</v>
      </c>
      <c r="G73" s="81"/>
      <c r="H73" s="82"/>
    </row>
    <row r="74" spans="2:8" s="15" customFormat="1" ht="39.75" customHeight="1">
      <c r="B74" s="23" t="s">
        <v>49</v>
      </c>
      <c r="C74" s="24" t="s">
        <v>69</v>
      </c>
      <c r="D74" s="63">
        <f t="shared" si="2"/>
        <v>1500000000</v>
      </c>
      <c r="E74" s="63">
        <f t="shared" si="3"/>
        <v>1500000000</v>
      </c>
      <c r="F74" s="83">
        <v>1500000000</v>
      </c>
      <c r="G74" s="81"/>
      <c r="H74" s="82"/>
    </row>
    <row r="75" spans="2:8" s="14" customFormat="1" ht="39.75" customHeight="1">
      <c r="B75" s="20">
        <v>3</v>
      </c>
      <c r="C75" s="21" t="s">
        <v>141</v>
      </c>
      <c r="D75" s="59">
        <f t="shared" si="2"/>
        <v>10832600000</v>
      </c>
      <c r="E75" s="59">
        <f t="shared" si="3"/>
        <v>10832600000</v>
      </c>
      <c r="F75" s="84">
        <f>F76+F82+F92</f>
        <v>10832600000</v>
      </c>
      <c r="G75" s="79"/>
      <c r="H75" s="80"/>
    </row>
    <row r="76" spans="2:8" s="17" customFormat="1" ht="30" customHeight="1">
      <c r="B76" s="23" t="s">
        <v>30</v>
      </c>
      <c r="C76" s="91" t="s">
        <v>71</v>
      </c>
      <c r="D76" s="63">
        <f t="shared" si="2"/>
        <v>4892600000</v>
      </c>
      <c r="E76" s="63">
        <f t="shared" si="3"/>
        <v>4892600000</v>
      </c>
      <c r="F76" s="83">
        <f>SUM(F77:F81)</f>
        <v>4892600000</v>
      </c>
      <c r="G76" s="81"/>
      <c r="H76" s="82"/>
    </row>
    <row r="77" spans="2:8" s="15" customFormat="1" ht="39.75" customHeight="1">
      <c r="B77" s="92" t="s">
        <v>11</v>
      </c>
      <c r="C77" s="40" t="s">
        <v>74</v>
      </c>
      <c r="D77" s="63">
        <f>E77</f>
        <v>476600000</v>
      </c>
      <c r="E77" s="63">
        <f>F77+G77+H77</f>
        <v>476600000</v>
      </c>
      <c r="F77" s="93">
        <v>476600000</v>
      </c>
      <c r="G77" s="81"/>
      <c r="H77" s="82"/>
    </row>
    <row r="78" spans="2:8" s="15" customFormat="1" ht="39.75" customHeight="1">
      <c r="B78" s="92" t="s">
        <v>11</v>
      </c>
      <c r="C78" s="40" t="s">
        <v>75</v>
      </c>
      <c r="D78" s="63">
        <f>E78</f>
        <v>2000000000</v>
      </c>
      <c r="E78" s="63">
        <f>F78+G78+H78</f>
        <v>2000000000</v>
      </c>
      <c r="F78" s="93">
        <v>2000000000</v>
      </c>
      <c r="G78" s="81"/>
      <c r="H78" s="82"/>
    </row>
    <row r="79" spans="2:8" s="15" customFormat="1" ht="39.75" customHeight="1">
      <c r="B79" s="92" t="s">
        <v>11</v>
      </c>
      <c r="C79" s="40" t="s">
        <v>79</v>
      </c>
      <c r="D79" s="63">
        <f>E79</f>
        <v>1400000000</v>
      </c>
      <c r="E79" s="63">
        <f>F79+G79+H79</f>
        <v>1400000000</v>
      </c>
      <c r="F79" s="93">
        <v>1400000000</v>
      </c>
      <c r="G79" s="81"/>
      <c r="H79" s="82"/>
    </row>
    <row r="80" spans="2:8" s="15" customFormat="1" ht="39.75" customHeight="1">
      <c r="B80" s="92" t="s">
        <v>11</v>
      </c>
      <c r="C80" s="40" t="s">
        <v>80</v>
      </c>
      <c r="D80" s="63">
        <f>E80</f>
        <v>516000000</v>
      </c>
      <c r="E80" s="63">
        <f>F80+G80+H80</f>
        <v>516000000</v>
      </c>
      <c r="F80" s="93">
        <v>516000000</v>
      </c>
      <c r="G80" s="81"/>
      <c r="H80" s="82"/>
    </row>
    <row r="81" spans="2:8" s="15" customFormat="1" ht="39.75" customHeight="1">
      <c r="B81" s="92" t="s">
        <v>11</v>
      </c>
      <c r="C81" s="40" t="s">
        <v>81</v>
      </c>
      <c r="D81" s="63">
        <f t="shared" si="2"/>
        <v>500000000</v>
      </c>
      <c r="E81" s="63">
        <f t="shared" si="3"/>
        <v>500000000</v>
      </c>
      <c r="F81" s="83">
        <v>500000000</v>
      </c>
      <c r="G81" s="81"/>
      <c r="H81" s="82"/>
    </row>
    <row r="82" spans="2:8" s="17" customFormat="1" ht="30" customHeight="1">
      <c r="B82" s="23" t="s">
        <v>35</v>
      </c>
      <c r="C82" s="94" t="s">
        <v>73</v>
      </c>
      <c r="D82" s="63">
        <f t="shared" si="2"/>
        <v>4900000000</v>
      </c>
      <c r="E82" s="63">
        <f t="shared" si="3"/>
        <v>4900000000</v>
      </c>
      <c r="F82" s="83">
        <f>SUM(F83:F91)</f>
        <v>4900000000</v>
      </c>
      <c r="G82" s="81"/>
      <c r="H82" s="82"/>
    </row>
    <row r="83" spans="2:8" s="15" customFormat="1" ht="39.75" customHeight="1">
      <c r="B83" s="23" t="s">
        <v>11</v>
      </c>
      <c r="C83" s="40" t="s">
        <v>83</v>
      </c>
      <c r="D83" s="63">
        <f t="shared" si="2"/>
        <v>500000000</v>
      </c>
      <c r="E83" s="63">
        <f t="shared" si="3"/>
        <v>500000000</v>
      </c>
      <c r="F83" s="93">
        <v>500000000</v>
      </c>
      <c r="G83" s="81"/>
      <c r="H83" s="82"/>
    </row>
    <row r="84" spans="2:8" s="15" customFormat="1" ht="39.75" customHeight="1">
      <c r="B84" s="23" t="s">
        <v>11</v>
      </c>
      <c r="C84" s="40" t="s">
        <v>84</v>
      </c>
      <c r="D84" s="63">
        <f t="shared" si="2"/>
        <v>500000000</v>
      </c>
      <c r="E84" s="63">
        <f t="shared" si="3"/>
        <v>500000000</v>
      </c>
      <c r="F84" s="93">
        <v>500000000</v>
      </c>
      <c r="G84" s="81"/>
      <c r="H84" s="82"/>
    </row>
    <row r="85" spans="2:8" s="15" customFormat="1" ht="39.75" customHeight="1">
      <c r="B85" s="23" t="s">
        <v>11</v>
      </c>
      <c r="C85" s="40" t="s">
        <v>85</v>
      </c>
      <c r="D85" s="63">
        <f t="shared" si="2"/>
        <v>500000000</v>
      </c>
      <c r="E85" s="63">
        <f t="shared" si="3"/>
        <v>500000000</v>
      </c>
      <c r="F85" s="93">
        <v>500000000</v>
      </c>
      <c r="G85" s="81"/>
      <c r="H85" s="82"/>
    </row>
    <row r="86" spans="2:8" s="15" customFormat="1" ht="39.75" customHeight="1">
      <c r="B86" s="23" t="s">
        <v>11</v>
      </c>
      <c r="C86" s="40" t="s">
        <v>86</v>
      </c>
      <c r="D86" s="63">
        <f t="shared" si="2"/>
        <v>400000000</v>
      </c>
      <c r="E86" s="63">
        <f t="shared" si="3"/>
        <v>400000000</v>
      </c>
      <c r="F86" s="93">
        <v>400000000</v>
      </c>
      <c r="G86" s="81"/>
      <c r="H86" s="82"/>
    </row>
    <row r="87" spans="2:8" s="15" customFormat="1" ht="69.75" customHeight="1">
      <c r="B87" s="23" t="s">
        <v>11</v>
      </c>
      <c r="C87" s="40" t="s">
        <v>76</v>
      </c>
      <c r="D87" s="63">
        <f t="shared" si="2"/>
        <v>500000000</v>
      </c>
      <c r="E87" s="63">
        <f t="shared" si="3"/>
        <v>500000000</v>
      </c>
      <c r="F87" s="93">
        <v>500000000</v>
      </c>
      <c r="G87" s="81"/>
      <c r="H87" s="82"/>
    </row>
    <row r="88" spans="2:8" s="15" customFormat="1" ht="39.75" customHeight="1">
      <c r="B88" s="23" t="s">
        <v>11</v>
      </c>
      <c r="C88" s="40" t="s">
        <v>114</v>
      </c>
      <c r="D88" s="63">
        <f t="shared" si="2"/>
        <v>400000000</v>
      </c>
      <c r="E88" s="63">
        <f t="shared" si="3"/>
        <v>400000000</v>
      </c>
      <c r="F88" s="93">
        <v>400000000</v>
      </c>
      <c r="G88" s="81"/>
      <c r="H88" s="82"/>
    </row>
    <row r="89" spans="2:8" s="15" customFormat="1" ht="39.75" customHeight="1">
      <c r="B89" s="23" t="s">
        <v>11</v>
      </c>
      <c r="C89" s="40" t="s">
        <v>87</v>
      </c>
      <c r="D89" s="63">
        <f t="shared" si="2"/>
        <v>500000000</v>
      </c>
      <c r="E89" s="63">
        <f t="shared" si="3"/>
        <v>500000000</v>
      </c>
      <c r="F89" s="93">
        <v>500000000</v>
      </c>
      <c r="G89" s="81"/>
      <c r="H89" s="82"/>
    </row>
    <row r="90" spans="2:8" s="10" customFormat="1" ht="39.75" customHeight="1">
      <c r="B90" s="23" t="s">
        <v>11</v>
      </c>
      <c r="C90" s="40" t="s">
        <v>77</v>
      </c>
      <c r="D90" s="63">
        <f t="shared" si="2"/>
        <v>1300000000</v>
      </c>
      <c r="E90" s="63">
        <f t="shared" si="3"/>
        <v>1300000000</v>
      </c>
      <c r="F90" s="93">
        <v>1300000000</v>
      </c>
      <c r="G90" s="81"/>
      <c r="H90" s="82"/>
    </row>
    <row r="91" spans="2:8" s="10" customFormat="1" ht="39.75" customHeight="1">
      <c r="B91" s="23" t="s">
        <v>11</v>
      </c>
      <c r="C91" s="40" t="s">
        <v>78</v>
      </c>
      <c r="D91" s="63">
        <f t="shared" si="2"/>
        <v>300000000</v>
      </c>
      <c r="E91" s="63">
        <f t="shared" si="3"/>
        <v>300000000</v>
      </c>
      <c r="F91" s="93">
        <v>300000000</v>
      </c>
      <c r="G91" s="81"/>
      <c r="H91" s="82"/>
    </row>
    <row r="92" spans="2:8" s="17" customFormat="1" ht="30" customHeight="1">
      <c r="B92" s="23" t="s">
        <v>57</v>
      </c>
      <c r="C92" s="94" t="s">
        <v>82</v>
      </c>
      <c r="D92" s="63">
        <f t="shared" si="2"/>
        <v>1040000000</v>
      </c>
      <c r="E92" s="63">
        <f t="shared" si="3"/>
        <v>1040000000</v>
      </c>
      <c r="F92" s="83">
        <f>SUM(F93:F102)</f>
        <v>1040000000</v>
      </c>
      <c r="G92" s="81"/>
      <c r="H92" s="82"/>
    </row>
    <row r="93" spans="2:8" s="15" customFormat="1" ht="54.75" customHeight="1">
      <c r="B93" s="23" t="s">
        <v>11</v>
      </c>
      <c r="C93" s="18" t="s">
        <v>115</v>
      </c>
      <c r="D93" s="63">
        <f t="shared" si="2"/>
        <v>56000000</v>
      </c>
      <c r="E93" s="63">
        <f t="shared" si="3"/>
        <v>56000000</v>
      </c>
      <c r="F93" s="93">
        <v>56000000</v>
      </c>
      <c r="G93" s="81"/>
      <c r="H93" s="82"/>
    </row>
    <row r="94" spans="2:8" s="15" customFormat="1" ht="39.75" customHeight="1">
      <c r="B94" s="23" t="s">
        <v>11</v>
      </c>
      <c r="C94" s="18" t="s">
        <v>116</v>
      </c>
      <c r="D94" s="63">
        <f t="shared" si="2"/>
        <v>20000000</v>
      </c>
      <c r="E94" s="63">
        <f t="shared" si="3"/>
        <v>20000000</v>
      </c>
      <c r="F94" s="93">
        <v>20000000</v>
      </c>
      <c r="G94" s="81"/>
      <c r="H94" s="82"/>
    </row>
    <row r="95" spans="2:8" s="15" customFormat="1" ht="54.75" customHeight="1">
      <c r="B95" s="23" t="s">
        <v>11</v>
      </c>
      <c r="C95" s="18" t="s">
        <v>117</v>
      </c>
      <c r="D95" s="63">
        <f t="shared" si="2"/>
        <v>51000000</v>
      </c>
      <c r="E95" s="63">
        <f t="shared" si="3"/>
        <v>51000000</v>
      </c>
      <c r="F95" s="93">
        <v>51000000</v>
      </c>
      <c r="G95" s="81"/>
      <c r="H95" s="82"/>
    </row>
    <row r="96" spans="2:8" s="15" customFormat="1" ht="54.75" customHeight="1">
      <c r="B96" s="23" t="s">
        <v>11</v>
      </c>
      <c r="C96" s="18" t="s">
        <v>118</v>
      </c>
      <c r="D96" s="63">
        <f t="shared" si="2"/>
        <v>150000000</v>
      </c>
      <c r="E96" s="63">
        <f t="shared" si="3"/>
        <v>150000000</v>
      </c>
      <c r="F96" s="93">
        <v>150000000</v>
      </c>
      <c r="G96" s="81"/>
      <c r="H96" s="82"/>
    </row>
    <row r="97" spans="2:8" s="15" customFormat="1" ht="54.75" customHeight="1">
      <c r="B97" s="23" t="s">
        <v>11</v>
      </c>
      <c r="C97" s="18" t="s">
        <v>119</v>
      </c>
      <c r="D97" s="63">
        <f t="shared" si="2"/>
        <v>133000000</v>
      </c>
      <c r="E97" s="63">
        <f t="shared" si="3"/>
        <v>133000000</v>
      </c>
      <c r="F97" s="93">
        <v>133000000</v>
      </c>
      <c r="G97" s="81"/>
      <c r="H97" s="82"/>
    </row>
    <row r="98" spans="2:8" s="15" customFormat="1" ht="39.75" customHeight="1">
      <c r="B98" s="23" t="s">
        <v>11</v>
      </c>
      <c r="C98" s="18" t="s">
        <v>120</v>
      </c>
      <c r="D98" s="63">
        <f t="shared" si="2"/>
        <v>130000000</v>
      </c>
      <c r="E98" s="63">
        <f t="shared" si="3"/>
        <v>130000000</v>
      </c>
      <c r="F98" s="93">
        <v>130000000</v>
      </c>
      <c r="G98" s="81"/>
      <c r="H98" s="82"/>
    </row>
    <row r="99" spans="2:8" s="15" customFormat="1" ht="39.75" customHeight="1">
      <c r="B99" s="23" t="s">
        <v>11</v>
      </c>
      <c r="C99" s="18" t="s">
        <v>121</v>
      </c>
      <c r="D99" s="63">
        <f t="shared" si="2"/>
        <v>130000000</v>
      </c>
      <c r="E99" s="63">
        <f t="shared" si="3"/>
        <v>130000000</v>
      </c>
      <c r="F99" s="93">
        <v>130000000</v>
      </c>
      <c r="G99" s="81"/>
      <c r="H99" s="82"/>
    </row>
    <row r="100" spans="2:8" s="15" customFormat="1" ht="39.75" customHeight="1">
      <c r="B100" s="23" t="s">
        <v>11</v>
      </c>
      <c r="C100" s="18" t="s">
        <v>122</v>
      </c>
      <c r="D100" s="63">
        <f t="shared" si="2"/>
        <v>120000000</v>
      </c>
      <c r="E100" s="63">
        <f t="shared" si="3"/>
        <v>120000000</v>
      </c>
      <c r="F100" s="93">
        <v>120000000</v>
      </c>
      <c r="G100" s="81"/>
      <c r="H100" s="82"/>
    </row>
    <row r="101" spans="2:8" s="15" customFormat="1" ht="39.75" customHeight="1">
      <c r="B101" s="23" t="s">
        <v>11</v>
      </c>
      <c r="C101" s="18" t="s">
        <v>123</v>
      </c>
      <c r="D101" s="63">
        <f t="shared" si="2"/>
        <v>120000000</v>
      </c>
      <c r="E101" s="63">
        <f t="shared" si="3"/>
        <v>120000000</v>
      </c>
      <c r="F101" s="93">
        <v>120000000</v>
      </c>
      <c r="G101" s="81"/>
      <c r="H101" s="82"/>
    </row>
    <row r="102" spans="2:8" s="15" customFormat="1" ht="39.75" customHeight="1" thickBot="1">
      <c r="B102" s="95" t="s">
        <v>11</v>
      </c>
      <c r="C102" s="96" t="s">
        <v>124</v>
      </c>
      <c r="D102" s="97">
        <f t="shared" si="2"/>
        <v>130000000</v>
      </c>
      <c r="E102" s="97">
        <f t="shared" si="3"/>
        <v>130000000</v>
      </c>
      <c r="F102" s="98">
        <v>130000000</v>
      </c>
      <c r="G102" s="99"/>
      <c r="H102" s="100"/>
    </row>
    <row r="103" ht="19.5" thickTop="1"/>
  </sheetData>
  <sheetProtection/>
  <mergeCells count="11">
    <mergeCell ref="B6:D6"/>
    <mergeCell ref="D7:D8"/>
    <mergeCell ref="C7:C8"/>
    <mergeCell ref="B7:B8"/>
    <mergeCell ref="E7:E8"/>
    <mergeCell ref="F7:H7"/>
    <mergeCell ref="G1:H1"/>
    <mergeCell ref="B2:H2"/>
    <mergeCell ref="B4:H4"/>
    <mergeCell ref="G5:H5"/>
    <mergeCell ref="B3:C3"/>
  </mergeCells>
  <printOptions/>
  <pageMargins left="0.496850393700787" right="0.236220472440945" top="0.56" bottom="0.55" header="0.15748031496063" footer="0.23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7:F107"/>
  <sheetViews>
    <sheetView tabSelected="1" zoomScalePageLayoutView="0" workbookViewId="0" topLeftCell="A1">
      <selection activeCell="E17" sqref="E17"/>
    </sheetView>
  </sheetViews>
  <sheetFormatPr defaultColWidth="8.796875" defaultRowHeight="15"/>
  <cols>
    <col min="4" max="4" width="6.59765625" style="0" customWidth="1"/>
    <col min="5" max="5" width="62.59765625" style="0" customWidth="1"/>
    <col min="6" max="6" width="17.19921875" style="0" customWidth="1"/>
  </cols>
  <sheetData>
    <row r="7" spans="4:6" ht="18.75">
      <c r="D7" s="1"/>
      <c r="E7" s="1"/>
      <c r="F7" s="4" t="s">
        <v>14</v>
      </c>
    </row>
    <row r="8" spans="4:6" ht="20.25" customHeight="1">
      <c r="D8" s="108" t="s">
        <v>8</v>
      </c>
      <c r="E8" s="108"/>
      <c r="F8" s="108"/>
    </row>
    <row r="9" spans="4:6" ht="23.25" customHeight="1">
      <c r="D9" s="108" t="s">
        <v>9</v>
      </c>
      <c r="E9" s="108"/>
      <c r="F9" s="2"/>
    </row>
    <row r="10" spans="4:6" ht="56.25" customHeight="1">
      <c r="D10" s="119" t="s">
        <v>143</v>
      </c>
      <c r="E10" s="119"/>
      <c r="F10" s="119"/>
    </row>
    <row r="11" spans="4:6" ht="19.5" thickBot="1">
      <c r="D11" s="1"/>
      <c r="E11" s="1"/>
      <c r="F11" s="6" t="s">
        <v>13</v>
      </c>
    </row>
    <row r="12" spans="4:6" ht="33" customHeight="1" thickTop="1">
      <c r="D12" s="113" t="s">
        <v>5</v>
      </c>
      <c r="E12" s="115" t="s">
        <v>4</v>
      </c>
      <c r="F12" s="117" t="s">
        <v>6</v>
      </c>
    </row>
    <row r="13" spans="4:6" ht="29.25" customHeight="1">
      <c r="D13" s="114"/>
      <c r="E13" s="116"/>
      <c r="F13" s="118"/>
    </row>
    <row r="14" spans="4:6" ht="34.5" customHeight="1">
      <c r="D14" s="13" t="s">
        <v>3</v>
      </c>
      <c r="E14" s="12" t="s">
        <v>15</v>
      </c>
      <c r="F14" s="7">
        <f>F15+F33</f>
        <v>5450000000</v>
      </c>
    </row>
    <row r="15" spans="4:6" ht="30" customHeight="1">
      <c r="D15" s="20" t="s">
        <v>7</v>
      </c>
      <c r="E15" s="21" t="s">
        <v>16</v>
      </c>
      <c r="F15" s="22">
        <f>F16</f>
        <v>1250000000</v>
      </c>
    </row>
    <row r="16" spans="4:6" ht="30" customHeight="1">
      <c r="D16" s="20">
        <v>1</v>
      </c>
      <c r="E16" s="21" t="s">
        <v>17</v>
      </c>
      <c r="F16" s="22">
        <f>F17+F21</f>
        <v>1250000000</v>
      </c>
    </row>
    <row r="17" spans="4:6" ht="24.75" customHeight="1">
      <c r="D17" s="23" t="s">
        <v>18</v>
      </c>
      <c r="E17" s="24" t="s">
        <v>19</v>
      </c>
      <c r="F17" s="25">
        <f>SUM(F18:F20)</f>
        <v>90000000</v>
      </c>
    </row>
    <row r="18" spans="4:6" ht="24.75" customHeight="1">
      <c r="D18" s="23" t="s">
        <v>11</v>
      </c>
      <c r="E18" s="24" t="s">
        <v>20</v>
      </c>
      <c r="F18" s="25">
        <v>1000000</v>
      </c>
    </row>
    <row r="19" spans="4:6" ht="24.75" customHeight="1">
      <c r="D19" s="23" t="s">
        <v>11</v>
      </c>
      <c r="E19" s="24" t="s">
        <v>21</v>
      </c>
      <c r="F19" s="25">
        <v>88000000</v>
      </c>
    </row>
    <row r="20" spans="4:6" ht="24.75" customHeight="1">
      <c r="D20" s="23" t="s">
        <v>11</v>
      </c>
      <c r="E20" s="24" t="s">
        <v>22</v>
      </c>
      <c r="F20" s="26">
        <v>1000000</v>
      </c>
    </row>
    <row r="21" spans="4:6" ht="39.75" customHeight="1">
      <c r="D21" s="23" t="s">
        <v>23</v>
      </c>
      <c r="E21" s="24" t="s">
        <v>24</v>
      </c>
      <c r="F21" s="26">
        <f>F22</f>
        <v>1160000000</v>
      </c>
    </row>
    <row r="22" spans="4:6" ht="39.75" customHeight="1">
      <c r="D22" s="23" t="s">
        <v>11</v>
      </c>
      <c r="E22" s="24" t="s">
        <v>125</v>
      </c>
      <c r="F22" s="26">
        <v>1160000000</v>
      </c>
    </row>
    <row r="23" spans="4:6" ht="30" customHeight="1">
      <c r="D23" s="20">
        <v>2</v>
      </c>
      <c r="E23" s="21" t="s">
        <v>26</v>
      </c>
      <c r="F23" s="30">
        <f>F24</f>
        <v>1044000000</v>
      </c>
    </row>
    <row r="24" spans="4:6" ht="24.75" customHeight="1">
      <c r="D24" s="23"/>
      <c r="E24" s="28" t="s">
        <v>27</v>
      </c>
      <c r="F24" s="26">
        <f>F25</f>
        <v>1044000000</v>
      </c>
    </row>
    <row r="25" spans="4:6" ht="39.75" customHeight="1">
      <c r="D25" s="31" t="s">
        <v>11</v>
      </c>
      <c r="E25" s="24" t="s">
        <v>28</v>
      </c>
      <c r="F25" s="26">
        <f>F22*90%</f>
        <v>1044000000</v>
      </c>
    </row>
    <row r="26" spans="4:6" ht="30" customHeight="1">
      <c r="D26" s="20">
        <v>3</v>
      </c>
      <c r="E26" s="21" t="s">
        <v>29</v>
      </c>
      <c r="F26" s="30">
        <f>F27+F31</f>
        <v>206000000</v>
      </c>
    </row>
    <row r="27" spans="4:6" ht="24.75" customHeight="1">
      <c r="D27" s="23" t="s">
        <v>30</v>
      </c>
      <c r="E27" s="24" t="s">
        <v>31</v>
      </c>
      <c r="F27" s="26">
        <f>SUM(F28:F30)</f>
        <v>90000000</v>
      </c>
    </row>
    <row r="28" spans="4:6" ht="24.75" customHeight="1">
      <c r="D28" s="23" t="s">
        <v>11</v>
      </c>
      <c r="E28" s="24" t="s">
        <v>32</v>
      </c>
      <c r="F28" s="25">
        <f>F18</f>
        <v>1000000</v>
      </c>
    </row>
    <row r="29" spans="4:6" ht="39.75" customHeight="1">
      <c r="D29" s="23" t="s">
        <v>11</v>
      </c>
      <c r="E29" s="24" t="s">
        <v>33</v>
      </c>
      <c r="F29" s="25">
        <f>F19</f>
        <v>88000000</v>
      </c>
    </row>
    <row r="30" spans="4:6" ht="24.75" customHeight="1">
      <c r="D30" s="23" t="s">
        <v>11</v>
      </c>
      <c r="E30" s="24" t="s">
        <v>34</v>
      </c>
      <c r="F30" s="26">
        <f>F20</f>
        <v>1000000</v>
      </c>
    </row>
    <row r="31" spans="4:6" ht="24.75" customHeight="1">
      <c r="D31" s="23" t="s">
        <v>35</v>
      </c>
      <c r="E31" s="24" t="s">
        <v>36</v>
      </c>
      <c r="F31" s="25">
        <f>F32</f>
        <v>116000000</v>
      </c>
    </row>
    <row r="32" spans="4:6" ht="39.75" customHeight="1">
      <c r="D32" s="23" t="s">
        <v>11</v>
      </c>
      <c r="E32" s="24" t="s">
        <v>28</v>
      </c>
      <c r="F32" s="25">
        <f>F22*10%</f>
        <v>116000000</v>
      </c>
    </row>
    <row r="33" spans="4:6" ht="30" customHeight="1">
      <c r="D33" s="20" t="s">
        <v>37</v>
      </c>
      <c r="E33" s="21" t="s">
        <v>38</v>
      </c>
      <c r="F33" s="30">
        <f>F34</f>
        <v>4200000000</v>
      </c>
    </row>
    <row r="34" spans="4:6" ht="30" customHeight="1">
      <c r="D34" s="20">
        <v>1</v>
      </c>
      <c r="E34" s="21" t="s">
        <v>39</v>
      </c>
      <c r="F34" s="30">
        <f>F35+F38</f>
        <v>4200000000</v>
      </c>
    </row>
    <row r="35" spans="4:6" ht="24.75" customHeight="1">
      <c r="D35" s="23" t="s">
        <v>18</v>
      </c>
      <c r="E35" s="24" t="s">
        <v>40</v>
      </c>
      <c r="F35" s="26">
        <f>SUM(F36:F37)</f>
        <v>1000000000</v>
      </c>
    </row>
    <row r="36" spans="4:6" ht="24.75" customHeight="1">
      <c r="D36" s="23" t="s">
        <v>11</v>
      </c>
      <c r="E36" s="32" t="s">
        <v>41</v>
      </c>
      <c r="F36" s="26">
        <v>850000000</v>
      </c>
    </row>
    <row r="37" spans="4:6" ht="24.75" customHeight="1">
      <c r="D37" s="23" t="s">
        <v>11</v>
      </c>
      <c r="E37" s="32" t="s">
        <v>42</v>
      </c>
      <c r="F37" s="26">
        <v>150000000</v>
      </c>
    </row>
    <row r="38" spans="4:6" ht="24.75" customHeight="1">
      <c r="D38" s="23" t="s">
        <v>23</v>
      </c>
      <c r="E38" s="24" t="s">
        <v>43</v>
      </c>
      <c r="F38" s="26">
        <f>SUM(F39:F43)</f>
        <v>3200000000</v>
      </c>
    </row>
    <row r="39" spans="4:6" ht="24.75" customHeight="1">
      <c r="D39" s="23" t="s">
        <v>11</v>
      </c>
      <c r="E39" s="32" t="s">
        <v>126</v>
      </c>
      <c r="F39" s="26">
        <v>450000000</v>
      </c>
    </row>
    <row r="40" spans="4:6" ht="24.75" customHeight="1">
      <c r="D40" s="23" t="s">
        <v>11</v>
      </c>
      <c r="E40" s="32" t="s">
        <v>44</v>
      </c>
      <c r="F40" s="26">
        <v>1850000000</v>
      </c>
    </row>
    <row r="41" spans="4:6" ht="24.75" customHeight="1">
      <c r="D41" s="23" t="s">
        <v>11</v>
      </c>
      <c r="E41" s="32" t="s">
        <v>45</v>
      </c>
      <c r="F41" s="26">
        <v>350000000</v>
      </c>
    </row>
    <row r="42" spans="4:6" ht="24.75" customHeight="1">
      <c r="D42" s="23" t="s">
        <v>11</v>
      </c>
      <c r="E42" s="32" t="s">
        <v>46</v>
      </c>
      <c r="F42" s="26">
        <v>545000000</v>
      </c>
    </row>
    <row r="43" spans="4:6" ht="24.75" customHeight="1">
      <c r="D43" s="23" t="s">
        <v>11</v>
      </c>
      <c r="E43" s="33" t="s">
        <v>109</v>
      </c>
      <c r="F43" s="34">
        <v>5000000</v>
      </c>
    </row>
    <row r="44" spans="4:6" ht="30" customHeight="1">
      <c r="D44" s="20">
        <v>2</v>
      </c>
      <c r="E44" s="21" t="s">
        <v>47</v>
      </c>
      <c r="F44" s="30">
        <f>F45+F48</f>
        <v>391000000</v>
      </c>
    </row>
    <row r="45" spans="4:6" ht="24.75" customHeight="1">
      <c r="D45" s="27" t="s">
        <v>48</v>
      </c>
      <c r="E45" s="28" t="s">
        <v>40</v>
      </c>
      <c r="F45" s="29">
        <f>SUM(F46:F47)</f>
        <v>100000000</v>
      </c>
    </row>
    <row r="46" spans="4:6" ht="24.75" customHeight="1">
      <c r="D46" s="23" t="s">
        <v>11</v>
      </c>
      <c r="E46" s="32" t="s">
        <v>41</v>
      </c>
      <c r="F46" s="26">
        <v>85000000</v>
      </c>
    </row>
    <row r="47" spans="4:6" ht="24.75" customHeight="1">
      <c r="D47" s="23" t="s">
        <v>11</v>
      </c>
      <c r="E47" s="32" t="s">
        <v>42</v>
      </c>
      <c r="F47" s="26">
        <v>15000000</v>
      </c>
    </row>
    <row r="48" spans="4:6" ht="24.75" customHeight="1">
      <c r="D48" s="27" t="s">
        <v>49</v>
      </c>
      <c r="E48" s="28" t="s">
        <v>43</v>
      </c>
      <c r="F48" s="29">
        <f>SUM(F49:F53)</f>
        <v>291000000</v>
      </c>
    </row>
    <row r="49" spans="4:6" ht="24.75" customHeight="1">
      <c r="D49" s="23" t="s">
        <v>11</v>
      </c>
      <c r="E49" s="32" t="s">
        <v>126</v>
      </c>
      <c r="F49" s="26">
        <f>40909091+90909</f>
        <v>41000000</v>
      </c>
    </row>
    <row r="50" spans="4:6" ht="24.75" customHeight="1">
      <c r="D50" s="23" t="s">
        <v>11</v>
      </c>
      <c r="E50" s="32" t="s">
        <v>44</v>
      </c>
      <c r="F50" s="26">
        <v>168200000</v>
      </c>
    </row>
    <row r="51" spans="4:6" ht="24.75" customHeight="1">
      <c r="D51" s="23" t="s">
        <v>11</v>
      </c>
      <c r="E51" s="32" t="s">
        <v>45</v>
      </c>
      <c r="F51" s="26">
        <v>31800000</v>
      </c>
    </row>
    <row r="52" spans="4:6" ht="24.75" customHeight="1">
      <c r="D52" s="23" t="s">
        <v>11</v>
      </c>
      <c r="E52" s="32" t="s">
        <v>46</v>
      </c>
      <c r="F52" s="26">
        <v>49546000</v>
      </c>
    </row>
    <row r="53" spans="4:6" ht="24.75" customHeight="1">
      <c r="D53" s="23" t="s">
        <v>11</v>
      </c>
      <c r="E53" s="33" t="s">
        <v>109</v>
      </c>
      <c r="F53" s="34">
        <v>454000</v>
      </c>
    </row>
    <row r="54" spans="4:6" ht="30" customHeight="1">
      <c r="D54" s="20">
        <v>3</v>
      </c>
      <c r="E54" s="21" t="s">
        <v>50</v>
      </c>
      <c r="F54" s="30">
        <f>F55+F56</f>
        <v>3809000000</v>
      </c>
    </row>
    <row r="55" spans="4:6" ht="30" customHeight="1">
      <c r="D55" s="27" t="s">
        <v>30</v>
      </c>
      <c r="E55" s="28" t="s">
        <v>40</v>
      </c>
      <c r="F55" s="29">
        <f>F35-F45</f>
        <v>900000000</v>
      </c>
    </row>
    <row r="56" spans="4:6" ht="30" customHeight="1">
      <c r="D56" s="27" t="s">
        <v>35</v>
      </c>
      <c r="E56" s="28" t="s">
        <v>43</v>
      </c>
      <c r="F56" s="29">
        <f>F38-F48</f>
        <v>2909000000</v>
      </c>
    </row>
    <row r="57" spans="4:6" ht="39.75" customHeight="1">
      <c r="D57" s="20" t="s">
        <v>51</v>
      </c>
      <c r="E57" s="21" t="s">
        <v>52</v>
      </c>
      <c r="F57" s="30">
        <f>F58+F73</f>
        <v>30279000000</v>
      </c>
    </row>
    <row r="58" spans="4:6" ht="30" customHeight="1">
      <c r="D58" s="20" t="s">
        <v>7</v>
      </c>
      <c r="E58" s="21" t="s">
        <v>129</v>
      </c>
      <c r="F58" s="30">
        <f>F59+F63</f>
        <v>6101400000</v>
      </c>
    </row>
    <row r="59" spans="4:6" ht="39.75" customHeight="1">
      <c r="D59" s="20">
        <v>1</v>
      </c>
      <c r="E59" s="21" t="s">
        <v>130</v>
      </c>
      <c r="F59" s="30">
        <f>5583000000+333000000-F60</f>
        <v>5541400000</v>
      </c>
    </row>
    <row r="60" spans="4:6" ht="24.75" customHeight="1" hidden="1">
      <c r="D60" s="20"/>
      <c r="E60" s="21" t="s">
        <v>53</v>
      </c>
      <c r="F60" s="30">
        <f>F61+F62</f>
        <v>374600000</v>
      </c>
    </row>
    <row r="61" spans="4:6" ht="39.75" customHeight="1" hidden="1">
      <c r="D61" s="20"/>
      <c r="E61" s="8" t="s">
        <v>128</v>
      </c>
      <c r="F61" s="29">
        <v>137000000</v>
      </c>
    </row>
    <row r="62" spans="4:6" ht="31.5" customHeight="1" hidden="1">
      <c r="D62" s="27"/>
      <c r="E62" s="28" t="s">
        <v>54</v>
      </c>
      <c r="F62" s="29">
        <v>237600000</v>
      </c>
    </row>
    <row r="63" spans="4:6" ht="39.75" customHeight="1">
      <c r="D63" s="20">
        <v>2</v>
      </c>
      <c r="E63" s="21" t="s">
        <v>131</v>
      </c>
      <c r="F63" s="30">
        <f>SUM(F64:F72)</f>
        <v>560000000</v>
      </c>
    </row>
    <row r="64" spans="4:6" ht="24.75" customHeight="1">
      <c r="D64" s="35" t="s">
        <v>48</v>
      </c>
      <c r="E64" s="36" t="s">
        <v>55</v>
      </c>
      <c r="F64" s="37">
        <v>45000000</v>
      </c>
    </row>
    <row r="65" spans="4:6" ht="24.75" customHeight="1">
      <c r="D65" s="35" t="s">
        <v>49</v>
      </c>
      <c r="E65" s="36" t="s">
        <v>56</v>
      </c>
      <c r="F65" s="37">
        <v>40000000</v>
      </c>
    </row>
    <row r="66" spans="4:6" ht="24.75" customHeight="1">
      <c r="D66" s="35" t="s">
        <v>67</v>
      </c>
      <c r="E66" s="36" t="s">
        <v>58</v>
      </c>
      <c r="F66" s="37">
        <v>35000000</v>
      </c>
    </row>
    <row r="67" spans="4:6" ht="24.75" customHeight="1">
      <c r="D67" s="35" t="s">
        <v>68</v>
      </c>
      <c r="E67" s="36" t="s">
        <v>59</v>
      </c>
      <c r="F67" s="37">
        <v>50000000</v>
      </c>
    </row>
    <row r="68" spans="4:6" ht="24.75" customHeight="1">
      <c r="D68" s="35" t="s">
        <v>104</v>
      </c>
      <c r="E68" s="36" t="s">
        <v>60</v>
      </c>
      <c r="F68" s="37">
        <v>50000000</v>
      </c>
    </row>
    <row r="69" spans="4:6" ht="24.75" customHeight="1">
      <c r="D69" s="35" t="s">
        <v>105</v>
      </c>
      <c r="E69" s="38" t="s">
        <v>61</v>
      </c>
      <c r="F69" s="37">
        <v>150000000</v>
      </c>
    </row>
    <row r="70" spans="4:6" ht="39.75" customHeight="1">
      <c r="D70" s="35" t="s">
        <v>106</v>
      </c>
      <c r="E70" s="36" t="s">
        <v>112</v>
      </c>
      <c r="F70" s="26">
        <v>150000000</v>
      </c>
    </row>
    <row r="71" spans="4:6" ht="39.75" customHeight="1">
      <c r="D71" s="35" t="s">
        <v>107</v>
      </c>
      <c r="E71" s="36" t="s">
        <v>127</v>
      </c>
      <c r="F71" s="37">
        <v>20000000</v>
      </c>
    </row>
    <row r="72" spans="4:6" ht="39.75" customHeight="1">
      <c r="D72" s="35" t="s">
        <v>108</v>
      </c>
      <c r="E72" s="36" t="s">
        <v>63</v>
      </c>
      <c r="F72" s="37">
        <v>20000000</v>
      </c>
    </row>
    <row r="73" spans="4:6" ht="30" customHeight="1">
      <c r="D73" s="20" t="s">
        <v>37</v>
      </c>
      <c r="E73" s="21" t="s">
        <v>132</v>
      </c>
      <c r="F73" s="39">
        <f>F74+F77+F80</f>
        <v>24177600000</v>
      </c>
    </row>
    <row r="74" spans="4:6" ht="30" customHeight="1">
      <c r="D74" s="20">
        <v>1</v>
      </c>
      <c r="E74" s="21" t="s">
        <v>133</v>
      </c>
      <c r="F74" s="30">
        <f>F75+F76</f>
        <v>10059000000</v>
      </c>
    </row>
    <row r="75" spans="4:6" ht="39.75" customHeight="1">
      <c r="D75" s="23" t="s">
        <v>18</v>
      </c>
      <c r="E75" s="24" t="s">
        <v>64</v>
      </c>
      <c r="F75" s="26">
        <v>8996000000</v>
      </c>
    </row>
    <row r="76" spans="4:6" ht="39.75" customHeight="1">
      <c r="D76" s="23" t="s">
        <v>23</v>
      </c>
      <c r="E76" s="24" t="s">
        <v>65</v>
      </c>
      <c r="F76" s="26">
        <v>1063000000</v>
      </c>
    </row>
    <row r="77" spans="4:6" ht="39.75" customHeight="1">
      <c r="D77" s="20">
        <v>2</v>
      </c>
      <c r="E77" s="21" t="s">
        <v>66</v>
      </c>
      <c r="F77" s="30">
        <f>SUM(F78:F79)</f>
        <v>3286000000</v>
      </c>
    </row>
    <row r="78" spans="4:6" ht="39.75" customHeight="1">
      <c r="D78" s="23" t="s">
        <v>48</v>
      </c>
      <c r="E78" s="40" t="s">
        <v>113</v>
      </c>
      <c r="F78" s="26">
        <v>1786000000</v>
      </c>
    </row>
    <row r="79" spans="4:6" ht="30" customHeight="1">
      <c r="D79" s="23" t="s">
        <v>49</v>
      </c>
      <c r="E79" s="40" t="s">
        <v>69</v>
      </c>
      <c r="F79" s="41">
        <v>1500000000</v>
      </c>
    </row>
    <row r="80" spans="4:6" ht="39.75" customHeight="1">
      <c r="D80" s="20">
        <v>3</v>
      </c>
      <c r="E80" s="21" t="s">
        <v>70</v>
      </c>
      <c r="F80" s="30">
        <f>F81+F87+F97</f>
        <v>10832600000</v>
      </c>
    </row>
    <row r="81" spans="4:6" s="11" customFormat="1" ht="30" customHeight="1">
      <c r="D81" s="20" t="s">
        <v>30</v>
      </c>
      <c r="E81" s="42" t="s">
        <v>72</v>
      </c>
      <c r="F81" s="30">
        <f>SUM(F82:F86)</f>
        <v>4892600000</v>
      </c>
    </row>
    <row r="82" spans="4:6" s="11" customFormat="1" ht="37.5" customHeight="1">
      <c r="D82" s="35" t="s">
        <v>11</v>
      </c>
      <c r="E82" s="43" t="s">
        <v>74</v>
      </c>
      <c r="F82" s="44">
        <v>476600000</v>
      </c>
    </row>
    <row r="83" spans="4:6" s="11" customFormat="1" ht="37.5" customHeight="1">
      <c r="D83" s="35" t="s">
        <v>11</v>
      </c>
      <c r="E83" s="43" t="s">
        <v>75</v>
      </c>
      <c r="F83" s="44">
        <v>2000000000</v>
      </c>
    </row>
    <row r="84" spans="4:6" s="11" customFormat="1" ht="37.5" customHeight="1">
      <c r="D84" s="35" t="s">
        <v>11</v>
      </c>
      <c r="E84" s="43" t="s">
        <v>79</v>
      </c>
      <c r="F84" s="44">
        <v>1400000000</v>
      </c>
    </row>
    <row r="85" spans="4:6" s="11" customFormat="1" ht="37.5" customHeight="1">
      <c r="D85" s="35" t="s">
        <v>11</v>
      </c>
      <c r="E85" s="43" t="s">
        <v>80</v>
      </c>
      <c r="F85" s="44">
        <v>516000000</v>
      </c>
    </row>
    <row r="86" spans="4:6" s="11" customFormat="1" ht="37.5" customHeight="1">
      <c r="D86" s="35" t="s">
        <v>11</v>
      </c>
      <c r="E86" s="45" t="s">
        <v>81</v>
      </c>
      <c r="F86" s="44">
        <v>500000000</v>
      </c>
    </row>
    <row r="87" spans="4:6" s="11" customFormat="1" ht="30" customHeight="1">
      <c r="D87" s="46" t="s">
        <v>35</v>
      </c>
      <c r="E87" s="47" t="s">
        <v>73</v>
      </c>
      <c r="F87" s="48">
        <f>SUM(F88:F96)</f>
        <v>4900000000</v>
      </c>
    </row>
    <row r="88" spans="4:6" s="11" customFormat="1" ht="39.75" customHeight="1">
      <c r="D88" s="35" t="s">
        <v>11</v>
      </c>
      <c r="E88" s="49" t="s">
        <v>83</v>
      </c>
      <c r="F88" s="44">
        <v>500000000</v>
      </c>
    </row>
    <row r="89" spans="4:6" s="11" customFormat="1" ht="39.75" customHeight="1">
      <c r="D89" s="35" t="s">
        <v>11</v>
      </c>
      <c r="E89" s="49" t="s">
        <v>84</v>
      </c>
      <c r="F89" s="44">
        <v>500000000</v>
      </c>
    </row>
    <row r="90" spans="4:6" s="11" customFormat="1" ht="39.75" customHeight="1">
      <c r="D90" s="35" t="s">
        <v>11</v>
      </c>
      <c r="E90" s="49" t="s">
        <v>85</v>
      </c>
      <c r="F90" s="44">
        <v>500000000</v>
      </c>
    </row>
    <row r="91" spans="4:6" s="11" customFormat="1" ht="39.75" customHeight="1">
      <c r="D91" s="35" t="s">
        <v>11</v>
      </c>
      <c r="E91" s="43" t="s">
        <v>86</v>
      </c>
      <c r="F91" s="44">
        <v>400000000</v>
      </c>
    </row>
    <row r="92" spans="4:6" s="11" customFormat="1" ht="60" customHeight="1">
      <c r="D92" s="35" t="s">
        <v>11</v>
      </c>
      <c r="E92" s="43" t="s">
        <v>76</v>
      </c>
      <c r="F92" s="44">
        <v>500000000</v>
      </c>
    </row>
    <row r="93" spans="4:6" s="11" customFormat="1" ht="24.75" customHeight="1">
      <c r="D93" s="35" t="s">
        <v>11</v>
      </c>
      <c r="E93" s="43" t="s">
        <v>114</v>
      </c>
      <c r="F93" s="44">
        <v>400000000</v>
      </c>
    </row>
    <row r="94" spans="4:6" s="11" customFormat="1" ht="39.75" customHeight="1">
      <c r="D94" s="35" t="s">
        <v>11</v>
      </c>
      <c r="E94" s="43" t="s">
        <v>87</v>
      </c>
      <c r="F94" s="44">
        <v>500000000</v>
      </c>
    </row>
    <row r="95" spans="4:6" ht="39.75" customHeight="1">
      <c r="D95" s="35" t="s">
        <v>11</v>
      </c>
      <c r="E95" s="50" t="s">
        <v>77</v>
      </c>
      <c r="F95" s="44">
        <v>1300000000</v>
      </c>
    </row>
    <row r="96" spans="4:6" ht="39.75" customHeight="1">
      <c r="D96" s="35" t="s">
        <v>11</v>
      </c>
      <c r="E96" s="50" t="s">
        <v>78</v>
      </c>
      <c r="F96" s="44">
        <v>300000000</v>
      </c>
    </row>
    <row r="97" spans="4:6" ht="30" customHeight="1">
      <c r="D97" s="46" t="s">
        <v>57</v>
      </c>
      <c r="E97" s="51" t="s">
        <v>82</v>
      </c>
      <c r="F97" s="52">
        <f>SUM(F98:F107)</f>
        <v>1040000000</v>
      </c>
    </row>
    <row r="98" spans="4:6" ht="39.75" customHeight="1">
      <c r="D98" s="35" t="s">
        <v>11</v>
      </c>
      <c r="E98" s="18" t="s">
        <v>115</v>
      </c>
      <c r="F98" s="53">
        <v>56000000</v>
      </c>
    </row>
    <row r="99" spans="4:6" ht="39.75" customHeight="1">
      <c r="D99" s="35" t="s">
        <v>11</v>
      </c>
      <c r="E99" s="18" t="s">
        <v>116</v>
      </c>
      <c r="F99" s="53">
        <v>20000000</v>
      </c>
    </row>
    <row r="100" spans="4:6" ht="39.75" customHeight="1">
      <c r="D100" s="35" t="s">
        <v>11</v>
      </c>
      <c r="E100" s="18" t="s">
        <v>117</v>
      </c>
      <c r="F100" s="53">
        <v>51000000</v>
      </c>
    </row>
    <row r="101" spans="4:6" ht="39.75" customHeight="1">
      <c r="D101" s="35" t="s">
        <v>11</v>
      </c>
      <c r="E101" s="18" t="s">
        <v>118</v>
      </c>
      <c r="F101" s="53">
        <v>150000000</v>
      </c>
    </row>
    <row r="102" spans="4:6" ht="33.75" customHeight="1">
      <c r="D102" s="35" t="s">
        <v>11</v>
      </c>
      <c r="E102" s="18" t="s">
        <v>119</v>
      </c>
      <c r="F102" s="53">
        <v>133000000</v>
      </c>
    </row>
    <row r="103" spans="4:6" ht="33.75" customHeight="1">
      <c r="D103" s="35" t="s">
        <v>11</v>
      </c>
      <c r="E103" s="18" t="s">
        <v>120</v>
      </c>
      <c r="F103" s="53">
        <v>130000000</v>
      </c>
    </row>
    <row r="104" spans="4:6" ht="33.75" customHeight="1">
      <c r="D104" s="35" t="s">
        <v>11</v>
      </c>
      <c r="E104" s="18" t="s">
        <v>121</v>
      </c>
      <c r="F104" s="53">
        <v>130000000</v>
      </c>
    </row>
    <row r="105" spans="4:6" ht="33.75" customHeight="1">
      <c r="D105" s="35" t="s">
        <v>11</v>
      </c>
      <c r="E105" s="18" t="s">
        <v>122</v>
      </c>
      <c r="F105" s="53">
        <v>120000000</v>
      </c>
    </row>
    <row r="106" spans="4:6" ht="33.75" customHeight="1">
      <c r="D106" s="35" t="s">
        <v>11</v>
      </c>
      <c r="E106" s="18" t="s">
        <v>123</v>
      </c>
      <c r="F106" s="53">
        <v>120000000</v>
      </c>
    </row>
    <row r="107" spans="4:6" ht="33.75" customHeight="1" thickBot="1">
      <c r="D107" s="54" t="s">
        <v>11</v>
      </c>
      <c r="E107" s="55" t="s">
        <v>124</v>
      </c>
      <c r="F107" s="56">
        <v>130000000</v>
      </c>
    </row>
    <row r="108" ht="15.75" thickTop="1"/>
  </sheetData>
  <sheetProtection/>
  <mergeCells count="6">
    <mergeCell ref="D8:F8"/>
    <mergeCell ref="D9:E9"/>
    <mergeCell ref="D12:D13"/>
    <mergeCell ref="E12:E13"/>
    <mergeCell ref="F12:F13"/>
    <mergeCell ref="D10:F10"/>
  </mergeCells>
  <printOptions/>
  <pageMargins left="0.52" right="0.2" top="0.66" bottom="0.6" header="0.16" footer="0.23"/>
  <pageSetup horizontalDpi="600" verticalDpi="600" orientation="portrait" paperSize="9" r:id="rId1"/>
  <headerFooter>
    <oddFooter>&amp;CPage &amp;P</oddFooter>
  </headerFooter>
  <rowBreaks count="3" manualBreakCount="3">
    <brk id="32" min="3" max="5" man="1"/>
    <brk id="63" min="3" max="5" man="1"/>
    <brk id="86" min="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0984467651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 PHUONG</dc:creator>
  <cp:keywords/>
  <dc:description/>
  <cp:lastModifiedBy>ismail - [2010]</cp:lastModifiedBy>
  <cp:lastPrinted>2022-01-11T09:38:25Z</cp:lastPrinted>
  <dcterms:created xsi:type="dcterms:W3CDTF">2012-02-13T02:26:48Z</dcterms:created>
  <dcterms:modified xsi:type="dcterms:W3CDTF">2022-01-12T04:09:15Z</dcterms:modified>
  <cp:category/>
  <cp:version/>
  <cp:contentType/>
  <cp:contentStatus/>
</cp:coreProperties>
</file>